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28 poczta\"/>
    </mc:Choice>
  </mc:AlternateContent>
  <bookViews>
    <workbookView xWindow="0" yWindow="0" windowWidth="16380" windowHeight="8190"/>
  </bookViews>
  <sheets>
    <sheet name="Arkusz1" sheetId="1" r:id="rId1"/>
  </sheets>
  <definedNames>
    <definedName name="_xlnm.Print_Titles" localSheetId="0">Arkusz1!$2:$4</definedName>
  </definedNames>
  <calcPr calcId="152511" fullCalcOnLoad="1" iterateDelta="1E-4"/>
</workbook>
</file>

<file path=xl/calcChain.xml><?xml version="1.0" encoding="utf-8"?>
<calcChain xmlns="http://schemas.openxmlformats.org/spreadsheetml/2006/main">
  <c r="D7" i="1" l="1"/>
  <c r="D8" i="1"/>
  <c r="D9" i="1"/>
  <c r="D12" i="1"/>
  <c r="D13" i="1"/>
  <c r="D14" i="1"/>
  <c r="D17" i="1"/>
  <c r="D18" i="1"/>
  <c r="D19" i="1"/>
  <c r="D22" i="1"/>
  <c r="D23" i="1"/>
  <c r="D24" i="1"/>
  <c r="D27" i="1"/>
  <c r="D28" i="1"/>
  <c r="D29" i="1"/>
  <c r="D32" i="1"/>
  <c r="D39" i="1"/>
  <c r="D40" i="1"/>
  <c r="D59" i="1"/>
  <c r="D60" i="1"/>
  <c r="D63" i="1"/>
  <c r="D104" i="1"/>
  <c r="D105" i="1"/>
  <c r="D130" i="1"/>
  <c r="D167" i="1"/>
  <c r="D172" i="1"/>
</calcChain>
</file>

<file path=xl/sharedStrings.xml><?xml version="1.0" encoding="utf-8"?>
<sst xmlns="http://schemas.openxmlformats.org/spreadsheetml/2006/main" count="291" uniqueCount="97">
  <si>
    <t>Cena oferty została obliczona w oparciu o ceny jednostkowe oraz szacunkową ilość przesyłek do realizacji w okresie 24 miesięcy:</t>
  </si>
  <si>
    <t>Lp.</t>
  </si>
  <si>
    <t>Rodziaj przesyłki</t>
  </si>
  <si>
    <t>Przedział wagowy</t>
  </si>
  <si>
    <t>Cena jedostkowa brutto (zł)</t>
  </si>
  <si>
    <t>Wartość brutto za całość [zł]                (kol. 4 x kol. 5)</t>
  </si>
  <si>
    <t>1.</t>
  </si>
  <si>
    <t>2.</t>
  </si>
  <si>
    <t>3.</t>
  </si>
  <si>
    <t>4.</t>
  </si>
  <si>
    <t>5.</t>
  </si>
  <si>
    <t>6.</t>
  </si>
  <si>
    <t>I</t>
  </si>
  <si>
    <t>Przesyłki krajowe</t>
  </si>
  <si>
    <t>I.1</t>
  </si>
  <si>
    <t>do 50g</t>
  </si>
  <si>
    <t>ponad 50 do 100g</t>
  </si>
  <si>
    <t>ponad 100 do 350g</t>
  </si>
  <si>
    <t>ponad 350 do 500g</t>
  </si>
  <si>
    <t>ponad 500 do 1000g</t>
  </si>
  <si>
    <t>ponad 1000 do 2000g</t>
  </si>
  <si>
    <t>I.2</t>
  </si>
  <si>
    <t>Listy polecone ekonomiczne</t>
  </si>
  <si>
    <t>I.3</t>
  </si>
  <si>
    <t>I.4</t>
  </si>
  <si>
    <t>I.5</t>
  </si>
  <si>
    <t>Listy polecone priorytetowe</t>
  </si>
  <si>
    <t>I.6</t>
  </si>
  <si>
    <t>I.7</t>
  </si>
  <si>
    <t>Paczki ekonomiczne</t>
  </si>
  <si>
    <t>Gabaryt A</t>
  </si>
  <si>
    <t>do 1 kg</t>
  </si>
  <si>
    <t>ponad1 do 2 kg</t>
  </si>
  <si>
    <t>ponad 2 do 5 kg</t>
  </si>
  <si>
    <t>ponad 5 do 10 kg</t>
  </si>
  <si>
    <t>Gabaryt B</t>
  </si>
  <si>
    <t>ponad do 1 kg</t>
  </si>
  <si>
    <t>ponad 1 do 2 kg</t>
  </si>
  <si>
    <t>I.8</t>
  </si>
  <si>
    <t>I.9</t>
  </si>
  <si>
    <t>I.10</t>
  </si>
  <si>
    <t xml:space="preserve">do 1 kg </t>
  </si>
  <si>
    <t>II</t>
  </si>
  <si>
    <t>Przesyłki zagraniczne</t>
  </si>
  <si>
    <t>II.2</t>
  </si>
  <si>
    <t>Listy nierejestrowane priorytetowe</t>
  </si>
  <si>
    <t>Australia i Oceania</t>
  </si>
  <si>
    <t>II.3</t>
  </si>
  <si>
    <t>II.4</t>
  </si>
  <si>
    <t>III.</t>
  </si>
  <si>
    <t>III.1</t>
  </si>
  <si>
    <t>III.2</t>
  </si>
  <si>
    <t>Zagraniczne</t>
  </si>
  <si>
    <t>III.3</t>
  </si>
  <si>
    <t>III.4</t>
  </si>
  <si>
    <t>III.5</t>
  </si>
  <si>
    <t>III.6</t>
  </si>
  <si>
    <t>Usługa zwrotna przesyłki rejestrowanej, z potwierdzeniem odbioru, do siedziby Zamawiającego w obrocie zagranicznym</t>
  </si>
  <si>
    <t>III.7</t>
  </si>
  <si>
    <t>Usługa zwrotna paczki rejestrowanej do siedziby Zamawiającego w obrocie krajowym</t>
  </si>
  <si>
    <t>III.8</t>
  </si>
  <si>
    <t>III.9</t>
  </si>
  <si>
    <t>ponad 10 kg do 20 kg</t>
  </si>
  <si>
    <t>III.10</t>
  </si>
  <si>
    <t>Usługa</t>
  </si>
  <si>
    <t>odbioru korenspodencji z siedziby Zamawiającego</t>
  </si>
  <si>
    <t>do 500g</t>
  </si>
  <si>
    <t>Format S</t>
  </si>
  <si>
    <t xml:space="preserve">Format M </t>
  </si>
  <si>
    <t xml:space="preserve">Format L </t>
  </si>
  <si>
    <t>do 1 000g</t>
  </si>
  <si>
    <t>do 2 000g</t>
  </si>
  <si>
    <t>Paczki priorytetowe</t>
  </si>
  <si>
    <t xml:space="preserve">USŁUGI </t>
  </si>
  <si>
    <t>Paczki priorytetowe ze zwrotnym potwierdzenim odbioru</t>
  </si>
  <si>
    <t>Europa (łącznie z Cyprem, całą Rosją i Izraelem) A</t>
  </si>
  <si>
    <t>Ameryka Północna, Afryka B</t>
  </si>
  <si>
    <t>Ameryka Południowa, Środkowa i Azja C</t>
  </si>
  <si>
    <t>Australia i Oceania D</t>
  </si>
  <si>
    <t xml:space="preserve">Listy polecone piorytetowe </t>
  </si>
  <si>
    <t>Format S  do 500g</t>
  </si>
  <si>
    <t>Format M do 1 000g</t>
  </si>
  <si>
    <t>Format L do 2 000g</t>
  </si>
  <si>
    <t xml:space="preserve">Paczka </t>
  </si>
  <si>
    <t>Listy zwykłe priorytetowe</t>
  </si>
  <si>
    <t>Listy zwykłe ekonomiczne</t>
  </si>
  <si>
    <t>Paczki ekonomiczne ze zwrotnym potwiedzenim odbioru</t>
  </si>
  <si>
    <t>Listy polecone piorytetowe ze zwrotnym potwierdzeniem odbioru</t>
  </si>
  <si>
    <t xml:space="preserve">Usługi zwrotu przesyłki nierejsetrowanej do adresata w obrocie krajowym </t>
  </si>
  <si>
    <t>Usługa zwrotu przesyłki nierejestrowanej do adresata w obrocie zagranicznym</t>
  </si>
  <si>
    <t>Usługa zwrotna przesyłki rejestrowanej do siedziby Zamawiającego w obrocie krajowym</t>
  </si>
  <si>
    <t>Usługa zwrotna przesyłki rejestrowanej, z potwierdzeniem odbioru, do siedziby Zamawiającego w obrocie krajowym</t>
  </si>
  <si>
    <t>Usługa zwrotna przesyłki rejestrowanej do siedziby Zamawiającego w obrocie zagranicznym</t>
  </si>
  <si>
    <t>Usługa zwrotna paczki rejestrowanej, z potwierdzeniem odbioru, do siedziby Zamawiającego w obrocie krajowym</t>
  </si>
  <si>
    <t>Szacowana ilość przesyłek w trakcie realizacji umowy  [szt.] - 24 miesiące</t>
  </si>
  <si>
    <t>List polecony ekonomiczny ze zwrotnym potwierdzeniem odbioru</t>
  </si>
  <si>
    <t>Listy polecone priorytetowe ze zwrotnym potwierdzenim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</si>
</sst>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_z_ł_-;\-* #,##0.00\ _z_ł_-;_-* \-??\ _z_ł_-;_-@_-"/>
    <numFmt numFmtId="169" formatCode="#,##0.00_ ;\-#,##0.00\ 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4" fontId="4" fillId="0" borderId="1" xfId="1" applyNumberFormat="1" applyFont="1" applyBorder="1"/>
    <xf numFmtId="4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1" applyFont="1"/>
    <xf numFmtId="164" fontId="4" fillId="0" borderId="1" xfId="1" applyNumberFormat="1" applyFont="1" applyBorder="1"/>
    <xf numFmtId="2" fontId="4" fillId="0" borderId="1" xfId="1" applyNumberFormat="1" applyFont="1" applyBorder="1"/>
    <xf numFmtId="0" fontId="4" fillId="0" borderId="2" xfId="1" applyFont="1" applyBorder="1" applyAlignment="1">
      <alignment horizontal="center" vertical="center"/>
    </xf>
    <xf numFmtId="4" fontId="4" fillId="0" borderId="0" xfId="1" applyNumberFormat="1" applyFont="1"/>
    <xf numFmtId="0" fontId="4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4" fillId="0" borderId="5" xfId="0" applyFont="1" applyBorder="1"/>
    <xf numFmtId="4" fontId="4" fillId="0" borderId="5" xfId="1" applyNumberFormat="1" applyFont="1" applyBorder="1" applyAlignment="1"/>
    <xf numFmtId="4" fontId="4" fillId="0" borderId="5" xfId="1" applyNumberFormat="1" applyFont="1" applyBorder="1"/>
    <xf numFmtId="2" fontId="4" fillId="0" borderId="5" xfId="1" applyNumberFormat="1" applyFont="1" applyBorder="1"/>
    <xf numFmtId="164" fontId="4" fillId="0" borderId="5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2" xfId="1" applyFont="1" applyBorder="1" applyAlignment="1">
      <alignment horizontal="left" vertical="center" wrapText="1"/>
    </xf>
    <xf numFmtId="2" fontId="4" fillId="0" borderId="10" xfId="1" applyNumberFormat="1" applyFont="1" applyBorder="1"/>
    <xf numFmtId="4" fontId="4" fillId="0" borderId="3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/>
    </xf>
    <xf numFmtId="0" fontId="4" fillId="0" borderId="3" xfId="1" applyFont="1" applyBorder="1" applyAlignment="1">
      <alignment vertical="center" wrapText="1"/>
    </xf>
    <xf numFmtId="4" fontId="1" fillId="0" borderId="0" xfId="1" applyNumberFormat="1" applyFont="1" applyAlignment="1">
      <alignment vertical="center"/>
    </xf>
    <xf numFmtId="0" fontId="4" fillId="0" borderId="1" xfId="1" applyNumberFormat="1" applyFont="1" applyBorder="1"/>
    <xf numFmtId="0" fontId="4" fillId="0" borderId="1" xfId="1" applyNumberFormat="1" applyFont="1" applyBorder="1" applyAlignment="1">
      <alignment horizontal="right" vertical="center"/>
    </xf>
    <xf numFmtId="0" fontId="4" fillId="0" borderId="5" xfId="1" applyNumberFormat="1" applyFont="1" applyBorder="1"/>
    <xf numFmtId="0" fontId="4" fillId="0" borderId="3" xfId="1" applyFont="1" applyBorder="1" applyAlignment="1">
      <alignment horizontal="center"/>
    </xf>
    <xf numFmtId="164" fontId="4" fillId="0" borderId="7" xfId="1" applyNumberFormat="1" applyFont="1" applyBorder="1"/>
    <xf numFmtId="4" fontId="4" fillId="0" borderId="7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/>
    <xf numFmtId="43" fontId="1" fillId="0" borderId="7" xfId="1" applyNumberFormat="1" applyFont="1" applyBorder="1" applyAlignment="1">
      <alignment horizontal="center" vertical="center" wrapText="1"/>
    </xf>
    <xf numFmtId="169" fontId="4" fillId="0" borderId="1" xfId="1" applyNumberFormat="1" applyFont="1" applyBorder="1" applyAlignment="1"/>
    <xf numFmtId="169" fontId="4" fillId="0" borderId="5" xfId="1" applyNumberFormat="1" applyFont="1" applyBorder="1" applyAlignment="1"/>
    <xf numFmtId="0" fontId="4" fillId="0" borderId="1" xfId="1" applyNumberFormat="1" applyFont="1" applyBorder="1" applyAlignment="1">
      <alignment horizontal="right"/>
    </xf>
    <xf numFmtId="43" fontId="4" fillId="0" borderId="0" xfId="1" applyNumberFormat="1" applyFont="1"/>
    <xf numFmtId="2" fontId="4" fillId="0" borderId="0" xfId="1" applyNumberFormat="1" applyFont="1"/>
    <xf numFmtId="169" fontId="4" fillId="0" borderId="0" xfId="1" applyNumberFormat="1" applyFont="1"/>
    <xf numFmtId="0" fontId="4" fillId="0" borderId="5" xfId="1" applyNumberFormat="1" applyFont="1" applyBorder="1" applyAlignment="1">
      <alignment horizontal="right"/>
    </xf>
    <xf numFmtId="169" fontId="1" fillId="0" borderId="1" xfId="1" applyNumberFormat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right"/>
    </xf>
    <xf numFmtId="4" fontId="1" fillId="0" borderId="0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vertical="center"/>
    </xf>
    <xf numFmtId="43" fontId="4" fillId="0" borderId="7" xfId="1" applyNumberFormat="1" applyFont="1" applyBorder="1" applyAlignment="1">
      <alignment horizontal="center" vertical="center" wrapText="1"/>
    </xf>
    <xf numFmtId="169" fontId="1" fillId="0" borderId="5" xfId="1" applyNumberFormat="1" applyFont="1" applyBorder="1"/>
    <xf numFmtId="4" fontId="1" fillId="0" borderId="5" xfId="1" applyNumberFormat="1" applyFont="1" applyBorder="1"/>
    <xf numFmtId="0" fontId="4" fillId="0" borderId="0" xfId="1" applyNumberFormat="1" applyFont="1" applyBorder="1"/>
    <xf numFmtId="4" fontId="4" fillId="0" borderId="7" xfId="1" applyNumberFormat="1" applyFont="1" applyBorder="1"/>
    <xf numFmtId="169" fontId="1" fillId="0" borderId="0" xfId="1" applyNumberFormat="1" applyFont="1" applyBorder="1" applyAlignment="1"/>
    <xf numFmtId="0" fontId="4" fillId="0" borderId="0" xfId="1" applyFont="1" applyBorder="1" applyAlignment="1">
      <alignment horizontal="center"/>
    </xf>
    <xf numFmtId="0" fontId="4" fillId="0" borderId="3" xfId="1" applyNumberFormat="1" applyFont="1" applyBorder="1" applyAlignment="1">
      <alignment horizontal="right"/>
    </xf>
    <xf numFmtId="169" fontId="1" fillId="0" borderId="1" xfId="1" applyNumberFormat="1" applyFont="1" applyBorder="1" applyAlignment="1"/>
    <xf numFmtId="0" fontId="4" fillId="0" borderId="3" xfId="1" applyNumberFormat="1" applyFont="1" applyBorder="1"/>
    <xf numFmtId="4" fontId="4" fillId="0" borderId="3" xfId="1" applyNumberFormat="1" applyFont="1" applyBorder="1"/>
    <xf numFmtId="2" fontId="1" fillId="0" borderId="7" xfId="1" applyNumberFormat="1" applyFont="1" applyBorder="1"/>
    <xf numFmtId="169" fontId="4" fillId="0" borderId="1" xfId="1" applyNumberFormat="1" applyFont="1" applyBorder="1" applyAlignment="1">
      <alignment horizontal="right" vertical="center"/>
    </xf>
    <xf numFmtId="0" fontId="4" fillId="0" borderId="0" xfId="0" applyFont="1" applyBorder="1"/>
    <xf numFmtId="4" fontId="4" fillId="0" borderId="3" xfId="1" applyNumberFormat="1" applyFont="1" applyBorder="1" applyAlignment="1">
      <alignment horizontal="right"/>
    </xf>
    <xf numFmtId="4" fontId="1" fillId="0" borderId="7" xfId="1" applyNumberFormat="1" applyFont="1" applyBorder="1" applyAlignment="1">
      <alignment horizontal="right" vertical="center" wrapText="1"/>
    </xf>
    <xf numFmtId="0" fontId="4" fillId="0" borderId="12" xfId="1" applyNumberFormat="1" applyFont="1" applyBorder="1"/>
    <xf numFmtId="4" fontId="4" fillId="0" borderId="0" xfId="1" applyNumberFormat="1" applyFont="1" applyBorder="1"/>
    <xf numFmtId="169" fontId="1" fillId="0" borderId="2" xfId="1" applyNumberFormat="1" applyFont="1" applyBorder="1" applyAlignment="1"/>
    <xf numFmtId="0" fontId="4" fillId="0" borderId="0" xfId="1" applyFont="1" applyBorder="1" applyAlignment="1">
      <alignment horizontal="center" vertical="center"/>
    </xf>
    <xf numFmtId="0" fontId="4" fillId="0" borderId="13" xfId="1" applyNumberFormat="1" applyFont="1" applyBorder="1"/>
    <xf numFmtId="4" fontId="4" fillId="0" borderId="13" xfId="1" applyNumberFormat="1" applyFont="1" applyBorder="1"/>
    <xf numFmtId="0" fontId="4" fillId="0" borderId="0" xfId="1" applyFont="1" applyAlignment="1">
      <alignment vertical="center"/>
    </xf>
    <xf numFmtId="0" fontId="1" fillId="0" borderId="0" xfId="1" applyNumberFormat="1" applyFont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right" vertical="center"/>
    </xf>
    <xf numFmtId="164" fontId="4" fillId="0" borderId="5" xfId="1" applyNumberFormat="1" applyFont="1" applyBorder="1"/>
    <xf numFmtId="0" fontId="4" fillId="0" borderId="0" xfId="1" applyFont="1" applyAlignment="1">
      <alignment horizontal="center" vertical="center"/>
    </xf>
    <xf numFmtId="0" fontId="4" fillId="0" borderId="0" xfId="1" applyNumberFormat="1" applyFont="1"/>
    <xf numFmtId="4" fontId="4" fillId="0" borderId="5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 vertical="center"/>
    </xf>
    <xf numFmtId="4" fontId="1" fillId="0" borderId="1" xfId="1" applyNumberFormat="1" applyFont="1" applyBorder="1"/>
    <xf numFmtId="4" fontId="1" fillId="0" borderId="7" xfId="1" applyNumberFormat="1" applyFont="1" applyBorder="1"/>
    <xf numFmtId="4" fontId="3" fillId="0" borderId="0" xfId="1" applyNumberFormat="1" applyFont="1"/>
    <xf numFmtId="4" fontId="3" fillId="0" borderId="0" xfId="1" applyNumberFormat="1" applyFont="1" applyAlignment="1">
      <alignment horizontal="right" vertical="center"/>
    </xf>
    <xf numFmtId="0" fontId="1" fillId="0" borderId="5" xfId="1" applyFont="1" applyBorder="1" applyAlignment="1">
      <alignment horizontal="center" vertical="center"/>
    </xf>
    <xf numFmtId="0" fontId="4" fillId="0" borderId="0" xfId="1" applyFont="1" applyBorder="1"/>
    <xf numFmtId="0" fontId="4" fillId="0" borderId="5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1" fillId="0" borderId="12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view="pageLayout" topLeftCell="A124" zoomScale="235" zoomScaleNormal="160" zoomScalePageLayoutView="235" workbookViewId="0">
      <selection activeCell="B36" sqref="B36:F36"/>
    </sheetView>
  </sheetViews>
  <sheetFormatPr defaultRowHeight="12.75" x14ac:dyDescent="0.2"/>
  <cols>
    <col min="1" max="1" width="5.28515625" style="13" customWidth="1"/>
    <col min="2" max="2" width="17.85546875" style="13" customWidth="1"/>
    <col min="3" max="3" width="19.42578125" style="13" customWidth="1"/>
    <col min="4" max="4" width="18.7109375" style="13" customWidth="1"/>
    <col min="5" max="5" width="12.28515625" style="13" customWidth="1"/>
    <col min="6" max="6" width="14.85546875" style="13" customWidth="1"/>
    <col min="7" max="7" width="14.28515625" style="13" bestFit="1" customWidth="1"/>
    <col min="8" max="8" width="19.140625" style="13" customWidth="1"/>
    <col min="9" max="16384" width="9.140625" style="13"/>
  </cols>
  <sheetData>
    <row r="1" spans="1:7" s="86" customFormat="1" ht="29.25" customHeight="1" x14ac:dyDescent="0.2">
      <c r="A1" s="133" t="s">
        <v>0</v>
      </c>
      <c r="B1" s="133"/>
      <c r="C1" s="133"/>
      <c r="D1" s="133"/>
      <c r="E1" s="133"/>
      <c r="F1" s="133"/>
    </row>
    <row r="2" spans="1:7" ht="12.75" customHeight="1" x14ac:dyDescent="0.2">
      <c r="A2" s="119" t="s">
        <v>1</v>
      </c>
      <c r="B2" s="119" t="s">
        <v>2</v>
      </c>
      <c r="C2" s="119" t="s">
        <v>3</v>
      </c>
      <c r="D2" s="135" t="s">
        <v>94</v>
      </c>
      <c r="E2" s="107" t="s">
        <v>4</v>
      </c>
      <c r="F2" s="107" t="s">
        <v>5</v>
      </c>
    </row>
    <row r="3" spans="1:7" ht="44.25" customHeight="1" x14ac:dyDescent="0.2">
      <c r="A3" s="119"/>
      <c r="B3" s="119"/>
      <c r="C3" s="119"/>
      <c r="D3" s="135"/>
      <c r="E3" s="107"/>
      <c r="F3" s="107"/>
    </row>
    <row r="4" spans="1:7" ht="44.25" customHeight="1" x14ac:dyDescent="0.2">
      <c r="A4" s="99" t="s">
        <v>6</v>
      </c>
      <c r="B4" s="99" t="s">
        <v>7</v>
      </c>
      <c r="C4" s="99" t="s">
        <v>8</v>
      </c>
      <c r="D4" s="22" t="s">
        <v>9</v>
      </c>
      <c r="E4" s="22" t="s">
        <v>10</v>
      </c>
      <c r="F4" s="22" t="s">
        <v>11</v>
      </c>
    </row>
    <row r="5" spans="1:7" x14ac:dyDescent="0.2">
      <c r="A5" s="25" t="s">
        <v>12</v>
      </c>
      <c r="B5" s="134" t="s">
        <v>13</v>
      </c>
      <c r="C5" s="134"/>
      <c r="D5" s="134"/>
      <c r="E5" s="134"/>
      <c r="F5" s="134"/>
    </row>
    <row r="6" spans="1:7" x14ac:dyDescent="0.2">
      <c r="A6" s="27" t="s">
        <v>14</v>
      </c>
      <c r="B6" s="103" t="s">
        <v>85</v>
      </c>
      <c r="C6" s="103"/>
      <c r="D6" s="103"/>
      <c r="E6" s="103"/>
      <c r="F6" s="103"/>
      <c r="G6" s="56"/>
    </row>
    <row r="7" spans="1:7" x14ac:dyDescent="0.2">
      <c r="A7" s="27">
        <v>1</v>
      </c>
      <c r="B7" s="30" t="s">
        <v>67</v>
      </c>
      <c r="C7" s="23" t="s">
        <v>66</v>
      </c>
      <c r="D7" s="46">
        <f>569+972+2+672+61+570+629+1+1245+8+417+8+377+1+438+9+884+1+741+3+888+1+424+1+315+4+845+2+9+857+50+634+2+674+1+345+8+424+4+411+185+129+1+231+1+389+2+1300+200</f>
        <v>15945</v>
      </c>
      <c r="E7" s="33"/>
      <c r="F7" s="54"/>
    </row>
    <row r="8" spans="1:7" x14ac:dyDescent="0.2">
      <c r="A8" s="27">
        <v>2</v>
      </c>
      <c r="B8" s="30" t="s">
        <v>68</v>
      </c>
      <c r="C8" s="23" t="s">
        <v>70</v>
      </c>
      <c r="D8" s="46">
        <f>(4+1+2+1+7+4+4+1+2+2+1+2+3)+3+200</f>
        <v>237</v>
      </c>
      <c r="E8" s="33"/>
      <c r="F8" s="54"/>
    </row>
    <row r="9" spans="1:7" x14ac:dyDescent="0.2">
      <c r="A9" s="27">
        <v>3</v>
      </c>
      <c r="B9" s="30" t="s">
        <v>69</v>
      </c>
      <c r="C9" s="23" t="s">
        <v>71</v>
      </c>
      <c r="D9" s="46">
        <f>24+200</f>
        <v>224</v>
      </c>
      <c r="E9" s="33"/>
      <c r="F9" s="54"/>
    </row>
    <row r="10" spans="1:7" x14ac:dyDescent="0.2">
      <c r="A10" s="27"/>
      <c r="B10" s="21"/>
      <c r="C10" s="23"/>
      <c r="D10" s="90"/>
      <c r="E10" s="33"/>
      <c r="F10" s="65"/>
    </row>
    <row r="11" spans="1:7" x14ac:dyDescent="0.2">
      <c r="A11" s="27" t="s">
        <v>21</v>
      </c>
      <c r="B11" s="103" t="s">
        <v>22</v>
      </c>
      <c r="C11" s="103"/>
      <c r="D11" s="103"/>
      <c r="E11" s="103"/>
      <c r="F11" s="103"/>
      <c r="G11" s="17"/>
    </row>
    <row r="12" spans="1:7" x14ac:dyDescent="0.2">
      <c r="A12" s="27">
        <v>1</v>
      </c>
      <c r="B12" s="30" t="s">
        <v>67</v>
      </c>
      <c r="C12" s="23" t="s">
        <v>66</v>
      </c>
      <c r="D12" s="24">
        <f>752+4+664+1058+516+353+550+498+487+614+644+506+765+686+238+255+1+593+515+700+158+247+564+283+372+406+17+1131+200</f>
        <v>13777</v>
      </c>
      <c r="E12" s="32"/>
      <c r="F12" s="32"/>
    </row>
    <row r="13" spans="1:7" x14ac:dyDescent="0.2">
      <c r="A13" s="27">
        <v>2</v>
      </c>
      <c r="B13" s="30" t="s">
        <v>68</v>
      </c>
      <c r="C13" s="23" t="s">
        <v>70</v>
      </c>
      <c r="D13" s="24">
        <f>3+2+1+1+2+1+1+3+2+3+1+1+2+2+3+5+1+1+8+1+3+3+5+200</f>
        <v>255</v>
      </c>
      <c r="E13" s="32"/>
      <c r="F13" s="32"/>
    </row>
    <row r="14" spans="1:7" x14ac:dyDescent="0.2">
      <c r="A14" s="27">
        <v>3</v>
      </c>
      <c r="B14" s="30" t="s">
        <v>69</v>
      </c>
      <c r="C14" s="23" t="s">
        <v>71</v>
      </c>
      <c r="D14" s="24">
        <f>17+4+1+2+9+3+12+7+6+1+15+4+11+4+20+9+11+3+2+14+7+23+10+1+7+6+2+12+8+2+13+5+1+5+3+1+6+5+1+1+14+2+1+27+3+2+10+5+21+4+16+4+23+11+10+4+1+17+8+2+19+13+1+2+2+45+200</f>
        <v>741</v>
      </c>
      <c r="E14" s="32"/>
      <c r="F14" s="32"/>
    </row>
    <row r="15" spans="1:7" x14ac:dyDescent="0.2">
      <c r="A15" s="27"/>
      <c r="B15" s="90"/>
      <c r="C15" s="33"/>
      <c r="D15" s="24"/>
      <c r="E15" s="24"/>
      <c r="F15" s="66"/>
    </row>
    <row r="16" spans="1:7" x14ac:dyDescent="0.2">
      <c r="A16" s="27" t="s">
        <v>23</v>
      </c>
      <c r="B16" s="103" t="s">
        <v>95</v>
      </c>
      <c r="C16" s="103"/>
      <c r="D16" s="103"/>
      <c r="E16" s="103"/>
      <c r="F16" s="103"/>
      <c r="G16" s="17"/>
    </row>
    <row r="17" spans="1:6" x14ac:dyDescent="0.2">
      <c r="A17" s="27">
        <v>1</v>
      </c>
      <c r="B17" s="30" t="s">
        <v>67</v>
      </c>
      <c r="C17" s="23" t="s">
        <v>66</v>
      </c>
      <c r="D17" s="24">
        <f>2580+52+3059+2885+2812+2884+3138+3106+3412+3423+2881+3362+3180+9+3388+1444+1166+8+2722+3256+3539+2518+2792+3542+1325+2456+3261+148+6200+200</f>
        <v>74748</v>
      </c>
      <c r="E17" s="32"/>
      <c r="F17" s="32"/>
    </row>
    <row r="18" spans="1:6" x14ac:dyDescent="0.2">
      <c r="A18" s="27">
        <v>2</v>
      </c>
      <c r="B18" s="30" t="s">
        <v>68</v>
      </c>
      <c r="C18" s="23" t="s">
        <v>70</v>
      </c>
      <c r="D18" s="24">
        <f>4+4+3+9+6+3+6+6+4+4+3+3+2+18+4+15+5+13+4+30+16+1+163+200</f>
        <v>526</v>
      </c>
      <c r="E18" s="32"/>
      <c r="F18" s="32"/>
    </row>
    <row r="19" spans="1:6" x14ac:dyDescent="0.2">
      <c r="A19" s="27">
        <v>3</v>
      </c>
      <c r="B19" s="30" t="s">
        <v>69</v>
      </c>
      <c r="C19" s="23" t="s">
        <v>71</v>
      </c>
      <c r="D19" s="24">
        <f>98+72+30+1+2+57+51+29+43+72+29+36+49+43+45+58+23+51+49+45+10+69+33+67+60+41+111+82+34+79+77+40+6+9+49+28+93+72+26+76+81+27+31+34+10+28+23+16+1+55+43+25+1+82+130+66+50+47+28+238+248+73+45+101+73+71+139+100+33+36+50+21+74+86+65+1+64+143+106+2+6+200</f>
        <v>4698</v>
      </c>
      <c r="E19" s="32"/>
      <c r="F19" s="32"/>
    </row>
    <row r="20" spans="1:6" x14ac:dyDescent="0.2">
      <c r="A20" s="27"/>
      <c r="B20" s="90"/>
      <c r="C20" s="33"/>
      <c r="D20" s="24"/>
      <c r="E20" s="24"/>
      <c r="F20" s="66"/>
    </row>
    <row r="21" spans="1:6" x14ac:dyDescent="0.2">
      <c r="A21" s="27" t="s">
        <v>24</v>
      </c>
      <c r="B21" s="103" t="s">
        <v>84</v>
      </c>
      <c r="C21" s="103"/>
      <c r="D21" s="103"/>
      <c r="E21" s="103"/>
      <c r="F21" s="103"/>
    </row>
    <row r="22" spans="1:6" x14ac:dyDescent="0.2">
      <c r="A22" s="27">
        <v>1</v>
      </c>
      <c r="B22" s="30" t="s">
        <v>67</v>
      </c>
      <c r="C22" s="23" t="s">
        <v>66</v>
      </c>
      <c r="D22" s="24">
        <f>11+1+4+10+2+5+48+111+3+106+1+1+1+12+1+2+1+1+1+29+200</f>
        <v>551</v>
      </c>
      <c r="E22" s="32"/>
      <c r="F22" s="32"/>
    </row>
    <row r="23" spans="1:6" x14ac:dyDescent="0.2">
      <c r="A23" s="27">
        <v>2</v>
      </c>
      <c r="B23" s="30" t="s">
        <v>68</v>
      </c>
      <c r="C23" s="23" t="s">
        <v>70</v>
      </c>
      <c r="D23" s="24">
        <f>24+100</f>
        <v>124</v>
      </c>
      <c r="E23" s="32"/>
      <c r="F23" s="32"/>
    </row>
    <row r="24" spans="1:6" x14ac:dyDescent="0.2">
      <c r="A24" s="27">
        <v>3</v>
      </c>
      <c r="B24" s="30" t="s">
        <v>69</v>
      </c>
      <c r="C24" s="23" t="s">
        <v>71</v>
      </c>
      <c r="D24" s="24">
        <f>24+100</f>
        <v>124</v>
      </c>
      <c r="E24" s="32"/>
      <c r="F24" s="32"/>
    </row>
    <row r="25" spans="1:6" x14ac:dyDescent="0.2">
      <c r="A25" s="27"/>
      <c r="B25" s="90"/>
      <c r="C25" s="33"/>
      <c r="D25" s="24"/>
      <c r="E25" s="24"/>
      <c r="F25" s="66"/>
    </row>
    <row r="26" spans="1:6" x14ac:dyDescent="0.2">
      <c r="A26" s="27" t="s">
        <v>25</v>
      </c>
      <c r="B26" s="120" t="s">
        <v>26</v>
      </c>
      <c r="C26" s="120"/>
      <c r="D26" s="120"/>
      <c r="E26" s="120"/>
      <c r="F26" s="120"/>
    </row>
    <row r="27" spans="1:6" x14ac:dyDescent="0.2">
      <c r="A27" s="27">
        <v>1</v>
      </c>
      <c r="B27" s="30" t="s">
        <v>67</v>
      </c>
      <c r="C27" s="23" t="s">
        <v>66</v>
      </c>
      <c r="D27" s="24">
        <f>2+3+1+8+7+1+3+1+3+1+4+2+4+1+2+3+2+1+2+1+1+5+100</f>
        <v>158</v>
      </c>
      <c r="E27" s="32"/>
      <c r="F27" s="32"/>
    </row>
    <row r="28" spans="1:6" x14ac:dyDescent="0.2">
      <c r="A28" s="27">
        <v>2</v>
      </c>
      <c r="B28" s="30" t="s">
        <v>68</v>
      </c>
      <c r="C28" s="23" t="s">
        <v>70</v>
      </c>
      <c r="D28" s="24">
        <f>24+100</f>
        <v>124</v>
      </c>
      <c r="E28" s="32"/>
      <c r="F28" s="32"/>
    </row>
    <row r="29" spans="1:6" x14ac:dyDescent="0.2">
      <c r="A29" s="27">
        <v>3</v>
      </c>
      <c r="B29" s="30" t="s">
        <v>69</v>
      </c>
      <c r="C29" s="23" t="s">
        <v>71</v>
      </c>
      <c r="D29" s="24">
        <f>24+100</f>
        <v>124</v>
      </c>
      <c r="E29" s="32"/>
      <c r="F29" s="32"/>
    </row>
    <row r="30" spans="1:6" x14ac:dyDescent="0.2">
      <c r="A30" s="27"/>
      <c r="B30" s="90"/>
      <c r="C30" s="33"/>
      <c r="D30" s="24"/>
      <c r="E30" s="24"/>
      <c r="F30" s="66"/>
    </row>
    <row r="31" spans="1:6" x14ac:dyDescent="0.2">
      <c r="A31" s="27" t="s">
        <v>27</v>
      </c>
      <c r="B31" s="103" t="s">
        <v>96</v>
      </c>
      <c r="C31" s="103"/>
      <c r="D31" s="103"/>
      <c r="E31" s="103"/>
      <c r="F31" s="103"/>
    </row>
    <row r="32" spans="1:6" x14ac:dyDescent="0.2">
      <c r="A32" s="27">
        <v>1</v>
      </c>
      <c r="B32" s="30" t="s">
        <v>67</v>
      </c>
      <c r="C32" s="23" t="s">
        <v>66</v>
      </c>
      <c r="D32" s="24">
        <f>2+5+2+1+2+2+30+3+2+11+3+1+5+3+3+1+10+1+1+4+3+9+100</f>
        <v>204</v>
      </c>
      <c r="E32" s="32"/>
      <c r="F32" s="32"/>
    </row>
    <row r="33" spans="1:7" x14ac:dyDescent="0.2">
      <c r="A33" s="27">
        <v>2</v>
      </c>
      <c r="B33" s="30" t="s">
        <v>68</v>
      </c>
      <c r="C33" s="23" t="s">
        <v>70</v>
      </c>
      <c r="D33" s="24">
        <v>24</v>
      </c>
      <c r="E33" s="32"/>
      <c r="F33" s="32"/>
    </row>
    <row r="34" spans="1:7" x14ac:dyDescent="0.2">
      <c r="A34" s="27">
        <v>3</v>
      </c>
      <c r="B34" s="30" t="s">
        <v>69</v>
      </c>
      <c r="C34" s="23" t="s">
        <v>71</v>
      </c>
      <c r="D34" s="24">
        <v>24</v>
      </c>
      <c r="E34" s="32"/>
      <c r="F34" s="32"/>
    </row>
    <row r="35" spans="1:7" x14ac:dyDescent="0.2">
      <c r="A35" s="27"/>
      <c r="B35" s="90"/>
      <c r="C35" s="33"/>
      <c r="D35" s="24"/>
      <c r="E35" s="24"/>
      <c r="F35" s="66"/>
    </row>
    <row r="36" spans="1:7" x14ac:dyDescent="0.2">
      <c r="A36" s="27" t="s">
        <v>28</v>
      </c>
      <c r="B36" s="103" t="s">
        <v>29</v>
      </c>
      <c r="C36" s="103"/>
      <c r="D36" s="103"/>
      <c r="E36" s="103"/>
      <c r="F36" s="103"/>
      <c r="G36" s="56"/>
    </row>
    <row r="37" spans="1:7" x14ac:dyDescent="0.2">
      <c r="A37" s="27">
        <v>1</v>
      </c>
      <c r="B37" s="121" t="s">
        <v>30</v>
      </c>
      <c r="C37" s="21" t="s">
        <v>31</v>
      </c>
      <c r="D37" s="46">
        <v>24</v>
      </c>
      <c r="E37" s="31"/>
      <c r="F37" s="93"/>
    </row>
    <row r="38" spans="1:7" x14ac:dyDescent="0.2">
      <c r="A38" s="27">
        <v>2</v>
      </c>
      <c r="B38" s="121"/>
      <c r="C38" s="23" t="s">
        <v>32</v>
      </c>
      <c r="D38" s="46">
        <v>24</v>
      </c>
      <c r="E38" s="32"/>
      <c r="F38" s="93"/>
    </row>
    <row r="39" spans="1:7" x14ac:dyDescent="0.2">
      <c r="A39" s="27">
        <v>3</v>
      </c>
      <c r="B39" s="121"/>
      <c r="C39" s="23" t="s">
        <v>33</v>
      </c>
      <c r="D39" s="46">
        <f>6+1+3+3+22+1</f>
        <v>36</v>
      </c>
      <c r="E39" s="32"/>
      <c r="F39" s="93"/>
    </row>
    <row r="40" spans="1:7" x14ac:dyDescent="0.2">
      <c r="A40" s="27">
        <v>4</v>
      </c>
      <c r="B40" s="121"/>
      <c r="C40" s="23" t="s">
        <v>34</v>
      </c>
      <c r="D40" s="46">
        <f>46</f>
        <v>46</v>
      </c>
      <c r="E40" s="32"/>
      <c r="F40" s="93"/>
    </row>
    <row r="41" spans="1:7" x14ac:dyDescent="0.2">
      <c r="A41" s="27">
        <v>5</v>
      </c>
      <c r="B41" s="121" t="s">
        <v>35</v>
      </c>
      <c r="C41" s="23" t="s">
        <v>36</v>
      </c>
      <c r="D41" s="46">
        <v>24</v>
      </c>
      <c r="E41" s="32"/>
      <c r="F41" s="93"/>
    </row>
    <row r="42" spans="1:7" x14ac:dyDescent="0.2">
      <c r="A42" s="27">
        <v>6</v>
      </c>
      <c r="B42" s="121"/>
      <c r="C42" s="23" t="s">
        <v>37</v>
      </c>
      <c r="D42" s="46">
        <v>24</v>
      </c>
      <c r="E42" s="31"/>
      <c r="F42" s="93"/>
    </row>
    <row r="43" spans="1:7" x14ac:dyDescent="0.2">
      <c r="A43" s="27">
        <v>7</v>
      </c>
      <c r="B43" s="121"/>
      <c r="C43" s="23" t="s">
        <v>33</v>
      </c>
      <c r="D43" s="46">
        <v>24</v>
      </c>
      <c r="E43" s="32"/>
      <c r="F43" s="93"/>
    </row>
    <row r="44" spans="1:7" x14ac:dyDescent="0.2">
      <c r="A44" s="27"/>
      <c r="B44" s="121"/>
      <c r="C44" s="23" t="s">
        <v>34</v>
      </c>
      <c r="D44" s="46">
        <v>24</v>
      </c>
      <c r="E44" s="32"/>
      <c r="F44" s="93"/>
    </row>
    <row r="45" spans="1:7" x14ac:dyDescent="0.2">
      <c r="A45" s="27">
        <v>8</v>
      </c>
      <c r="B45" s="121"/>
      <c r="C45" s="29"/>
      <c r="D45" s="29"/>
      <c r="E45" s="34"/>
      <c r="F45" s="66"/>
    </row>
    <row r="46" spans="1:7" x14ac:dyDescent="0.2">
      <c r="A46" s="27" t="s">
        <v>38</v>
      </c>
      <c r="B46" s="103" t="s">
        <v>72</v>
      </c>
      <c r="C46" s="103"/>
      <c r="D46" s="103"/>
      <c r="E46" s="103"/>
      <c r="F46" s="29"/>
      <c r="G46" s="56"/>
    </row>
    <row r="47" spans="1:7" x14ac:dyDescent="0.2">
      <c r="A47" s="27">
        <v>1</v>
      </c>
      <c r="B47" s="121" t="s">
        <v>30</v>
      </c>
      <c r="C47" s="21" t="s">
        <v>31</v>
      </c>
      <c r="D47" s="46">
        <v>24</v>
      </c>
      <c r="E47" s="32"/>
      <c r="F47" s="54"/>
    </row>
    <row r="48" spans="1:7" x14ac:dyDescent="0.2">
      <c r="A48" s="27">
        <v>2</v>
      </c>
      <c r="B48" s="121"/>
      <c r="C48" s="23" t="s">
        <v>37</v>
      </c>
      <c r="D48" s="46">
        <v>24</v>
      </c>
      <c r="E48" s="32"/>
      <c r="F48" s="54"/>
    </row>
    <row r="49" spans="1:6" x14ac:dyDescent="0.2">
      <c r="A49" s="27">
        <v>3</v>
      </c>
      <c r="B49" s="121"/>
      <c r="C49" s="23" t="s">
        <v>33</v>
      </c>
      <c r="D49" s="46">
        <v>24</v>
      </c>
      <c r="E49" s="32"/>
      <c r="F49" s="54"/>
    </row>
    <row r="50" spans="1:6" x14ac:dyDescent="0.2">
      <c r="A50" s="27">
        <v>4</v>
      </c>
      <c r="B50" s="121"/>
      <c r="C50" s="23" t="s">
        <v>34</v>
      </c>
      <c r="D50" s="46">
        <v>24</v>
      </c>
      <c r="E50" s="32"/>
      <c r="F50" s="54"/>
    </row>
    <row r="51" spans="1:6" x14ac:dyDescent="0.2">
      <c r="A51" s="11">
        <v>5</v>
      </c>
      <c r="B51" s="122" t="s">
        <v>35</v>
      </c>
      <c r="C51" s="20" t="s">
        <v>31</v>
      </c>
      <c r="D51" s="46">
        <v>24</v>
      </c>
      <c r="E51" s="28"/>
      <c r="F51" s="54"/>
    </row>
    <row r="52" spans="1:6" x14ac:dyDescent="0.2">
      <c r="A52" s="11">
        <v>6</v>
      </c>
      <c r="B52" s="118"/>
      <c r="C52" s="12" t="s">
        <v>37</v>
      </c>
      <c r="D52" s="46">
        <v>24</v>
      </c>
      <c r="E52" s="10"/>
      <c r="F52" s="54"/>
    </row>
    <row r="53" spans="1:6" x14ac:dyDescent="0.2">
      <c r="A53" s="11">
        <v>7</v>
      </c>
      <c r="B53" s="118"/>
      <c r="C53" s="12" t="s">
        <v>33</v>
      </c>
      <c r="D53" s="46">
        <v>24</v>
      </c>
      <c r="E53" s="8"/>
      <c r="F53" s="54"/>
    </row>
    <row r="54" spans="1:6" x14ac:dyDescent="0.2">
      <c r="A54" s="11">
        <v>8</v>
      </c>
      <c r="B54" s="118"/>
      <c r="C54" s="12" t="s">
        <v>34</v>
      </c>
      <c r="D54" s="46">
        <v>24</v>
      </c>
      <c r="E54" s="8"/>
      <c r="F54" s="54"/>
    </row>
    <row r="55" spans="1:6" x14ac:dyDescent="0.2">
      <c r="A55" s="11"/>
      <c r="B55" s="27"/>
      <c r="C55" s="47"/>
      <c r="D55" s="67"/>
      <c r="E55" s="68"/>
      <c r="F55" s="69"/>
    </row>
    <row r="56" spans="1:6" x14ac:dyDescent="0.2">
      <c r="A56" s="11"/>
      <c r="B56" s="123" t="s">
        <v>86</v>
      </c>
      <c r="C56" s="124"/>
      <c r="D56" s="124"/>
      <c r="E56" s="125"/>
      <c r="F56" s="15"/>
    </row>
    <row r="57" spans="1:6" x14ac:dyDescent="0.2">
      <c r="A57" s="11" t="s">
        <v>39</v>
      </c>
      <c r="B57" s="126" t="s">
        <v>30</v>
      </c>
      <c r="C57" s="11" t="s">
        <v>31</v>
      </c>
      <c r="D57" s="44">
        <v>24</v>
      </c>
      <c r="E57" s="10"/>
      <c r="F57" s="9"/>
    </row>
    <row r="58" spans="1:6" x14ac:dyDescent="0.2">
      <c r="A58" s="11">
        <v>1</v>
      </c>
      <c r="B58" s="127"/>
      <c r="C58" s="12" t="s">
        <v>37</v>
      </c>
      <c r="D58" s="44">
        <v>24</v>
      </c>
      <c r="E58" s="8"/>
      <c r="F58" s="9"/>
    </row>
    <row r="59" spans="1:6" x14ac:dyDescent="0.2">
      <c r="A59" s="11">
        <v>2</v>
      </c>
      <c r="B59" s="127"/>
      <c r="C59" s="12" t="s">
        <v>33</v>
      </c>
      <c r="D59" s="44">
        <f>20+26+1+21+26+3+29+31+37+29+30+29+19+23+15+1+16+6+39+42+16+44+91+98+40+110+28+99+9+88+100</f>
        <v>1166</v>
      </c>
      <c r="E59" s="8"/>
      <c r="F59" s="9"/>
    </row>
    <row r="60" spans="1:6" x14ac:dyDescent="0.2">
      <c r="A60" s="11">
        <v>3</v>
      </c>
      <c r="B60" s="127"/>
      <c r="C60" s="12" t="s">
        <v>34</v>
      </c>
      <c r="D60" s="44">
        <f>3+5+1+2+1+5+3+3+4+2+1+1+4+2+4+3+1+1+12+2+4+5+1+4+1</f>
        <v>75</v>
      </c>
      <c r="E60" s="8"/>
      <c r="F60" s="9"/>
    </row>
    <row r="61" spans="1:6" x14ac:dyDescent="0.2">
      <c r="A61" s="11">
        <v>5</v>
      </c>
      <c r="B61" s="118" t="s">
        <v>35</v>
      </c>
      <c r="C61" s="12" t="s">
        <v>31</v>
      </c>
      <c r="D61" s="44">
        <v>24</v>
      </c>
      <c r="E61" s="10"/>
      <c r="F61" s="9"/>
    </row>
    <row r="62" spans="1:6" x14ac:dyDescent="0.2">
      <c r="A62" s="11">
        <v>6</v>
      </c>
      <c r="B62" s="118"/>
      <c r="C62" s="12" t="s">
        <v>37</v>
      </c>
      <c r="D62" s="44">
        <v>24</v>
      </c>
      <c r="E62" s="8"/>
      <c r="F62" s="9"/>
    </row>
    <row r="63" spans="1:6" x14ac:dyDescent="0.2">
      <c r="A63" s="11">
        <v>7</v>
      </c>
      <c r="B63" s="118"/>
      <c r="C63" s="12" t="s">
        <v>33</v>
      </c>
      <c r="D63" s="44">
        <f>3+1+61+1</f>
        <v>66</v>
      </c>
      <c r="E63" s="8"/>
      <c r="F63" s="9"/>
    </row>
    <row r="64" spans="1:6" x14ac:dyDescent="0.2">
      <c r="A64" s="11">
        <v>8</v>
      </c>
      <c r="B64" s="118"/>
      <c r="C64" s="12" t="s">
        <v>34</v>
      </c>
      <c r="D64" s="45">
        <v>24</v>
      </c>
      <c r="E64" s="17"/>
      <c r="F64" s="9"/>
    </row>
    <row r="65" spans="1:7" x14ac:dyDescent="0.2">
      <c r="A65" s="11"/>
      <c r="B65" s="11"/>
      <c r="C65" s="70"/>
      <c r="D65" s="45"/>
      <c r="E65" s="17"/>
      <c r="F65" s="94"/>
    </row>
    <row r="66" spans="1:7" x14ac:dyDescent="0.2">
      <c r="A66" s="11" t="s">
        <v>40</v>
      </c>
      <c r="B66" s="1" t="s">
        <v>74</v>
      </c>
      <c r="D66" s="14"/>
      <c r="E66" s="14"/>
      <c r="F66" s="1"/>
      <c r="G66" s="56"/>
    </row>
    <row r="67" spans="1:7" x14ac:dyDescent="0.2">
      <c r="A67" s="11">
        <v>1</v>
      </c>
      <c r="B67" s="118" t="s">
        <v>30</v>
      </c>
      <c r="C67" s="11" t="s">
        <v>41</v>
      </c>
      <c r="D67" s="55">
        <v>48</v>
      </c>
      <c r="E67" s="8"/>
      <c r="F67" s="53"/>
    </row>
    <row r="68" spans="1:7" x14ac:dyDescent="0.2">
      <c r="A68" s="11">
        <v>2</v>
      </c>
      <c r="B68" s="118"/>
      <c r="C68" s="12" t="s">
        <v>37</v>
      </c>
      <c r="D68" s="55">
        <v>48</v>
      </c>
      <c r="E68" s="8"/>
      <c r="F68" s="53"/>
    </row>
    <row r="69" spans="1:7" x14ac:dyDescent="0.2">
      <c r="A69" s="11">
        <v>3</v>
      </c>
      <c r="B69" s="118"/>
      <c r="C69" s="12" t="s">
        <v>33</v>
      </c>
      <c r="D69" s="55">
        <v>48</v>
      </c>
      <c r="E69" s="8"/>
      <c r="F69" s="53"/>
    </row>
    <row r="70" spans="1:7" x14ac:dyDescent="0.2">
      <c r="A70" s="11">
        <v>4</v>
      </c>
      <c r="B70" s="118"/>
      <c r="C70" s="12" t="s">
        <v>34</v>
      </c>
      <c r="D70" s="55">
        <v>48</v>
      </c>
      <c r="E70" s="8"/>
      <c r="F70" s="53"/>
    </row>
    <row r="71" spans="1:7" x14ac:dyDescent="0.2">
      <c r="A71" s="11">
        <v>5</v>
      </c>
      <c r="B71" s="118" t="s">
        <v>35</v>
      </c>
      <c r="C71" s="12" t="s">
        <v>31</v>
      </c>
      <c r="D71" s="55">
        <v>48</v>
      </c>
      <c r="E71" s="8"/>
      <c r="F71" s="53"/>
    </row>
    <row r="72" spans="1:7" x14ac:dyDescent="0.2">
      <c r="A72" s="11">
        <v>6</v>
      </c>
      <c r="B72" s="118"/>
      <c r="C72" s="12" t="s">
        <v>37</v>
      </c>
      <c r="D72" s="55">
        <v>48</v>
      </c>
      <c r="E72" s="8"/>
      <c r="F72" s="53"/>
    </row>
    <row r="73" spans="1:7" x14ac:dyDescent="0.2">
      <c r="A73" s="11">
        <v>7</v>
      </c>
      <c r="B73" s="118"/>
      <c r="C73" s="12" t="s">
        <v>33</v>
      </c>
      <c r="D73" s="55">
        <v>48</v>
      </c>
      <c r="E73" s="8"/>
      <c r="F73" s="53"/>
    </row>
    <row r="74" spans="1:7" x14ac:dyDescent="0.2">
      <c r="A74" s="11">
        <v>8</v>
      </c>
      <c r="B74" s="118"/>
      <c r="C74" s="12" t="s">
        <v>34</v>
      </c>
      <c r="D74" s="55">
        <v>48</v>
      </c>
      <c r="E74" s="8"/>
      <c r="F74" s="53"/>
    </row>
    <row r="75" spans="1:7" x14ac:dyDescent="0.2">
      <c r="A75" s="11"/>
      <c r="B75" s="27"/>
      <c r="C75" s="47"/>
      <c r="D75" s="71"/>
      <c r="E75" s="68"/>
      <c r="F75" s="72"/>
    </row>
    <row r="76" spans="1:7" x14ac:dyDescent="0.2">
      <c r="A76" s="11" t="s">
        <v>42</v>
      </c>
      <c r="B76" s="104" t="s">
        <v>43</v>
      </c>
      <c r="C76" s="105"/>
      <c r="D76" s="105"/>
      <c r="E76" s="106"/>
      <c r="F76" s="1"/>
      <c r="G76" s="57"/>
    </row>
    <row r="77" spans="1:7" x14ac:dyDescent="0.2">
      <c r="A77" s="11" t="s">
        <v>44</v>
      </c>
      <c r="B77" s="1" t="s">
        <v>45</v>
      </c>
      <c r="C77" s="12"/>
      <c r="D77" s="14"/>
      <c r="E77" s="14"/>
      <c r="F77" s="1"/>
    </row>
    <row r="78" spans="1:7" ht="12.75" customHeight="1" x14ac:dyDescent="0.2">
      <c r="A78" s="11">
        <v>1</v>
      </c>
      <c r="B78" s="128" t="s">
        <v>75</v>
      </c>
      <c r="C78" s="12" t="s">
        <v>15</v>
      </c>
      <c r="D78" s="44">
        <v>48</v>
      </c>
      <c r="E78" s="8"/>
      <c r="F78" s="8"/>
    </row>
    <row r="79" spans="1:7" x14ac:dyDescent="0.2">
      <c r="A79" s="11">
        <v>2</v>
      </c>
      <c r="B79" s="128"/>
      <c r="C79" s="12" t="s">
        <v>16</v>
      </c>
      <c r="D79" s="44">
        <v>48</v>
      </c>
      <c r="E79" s="8"/>
      <c r="F79" s="8"/>
    </row>
    <row r="80" spans="1:7" x14ac:dyDescent="0.2">
      <c r="A80" s="11">
        <v>3</v>
      </c>
      <c r="B80" s="128"/>
      <c r="C80" s="12" t="s">
        <v>17</v>
      </c>
      <c r="D80" s="44">
        <v>48</v>
      </c>
      <c r="E80" s="8"/>
      <c r="F80" s="8"/>
    </row>
    <row r="81" spans="1:6" x14ac:dyDescent="0.2">
      <c r="A81" s="11">
        <v>4</v>
      </c>
      <c r="B81" s="128"/>
      <c r="C81" s="12" t="s">
        <v>18</v>
      </c>
      <c r="D81" s="44">
        <v>48</v>
      </c>
      <c r="E81" s="8"/>
      <c r="F81" s="8"/>
    </row>
    <row r="82" spans="1:6" x14ac:dyDescent="0.2">
      <c r="A82" s="11">
        <v>5</v>
      </c>
      <c r="B82" s="128"/>
      <c r="C82" s="12" t="s">
        <v>19</v>
      </c>
      <c r="D82" s="44">
        <v>48</v>
      </c>
      <c r="E82" s="8"/>
      <c r="F82" s="8"/>
    </row>
    <row r="83" spans="1:6" x14ac:dyDescent="0.2">
      <c r="A83" s="11">
        <v>6</v>
      </c>
      <c r="B83" s="128"/>
      <c r="C83" s="12" t="s">
        <v>20</v>
      </c>
      <c r="D83" s="44">
        <v>48</v>
      </c>
      <c r="E83" s="8"/>
      <c r="F83" s="8"/>
    </row>
    <row r="84" spans="1:6" ht="12.75" customHeight="1" x14ac:dyDescent="0.2">
      <c r="A84" s="11">
        <v>7</v>
      </c>
      <c r="B84" s="128" t="s">
        <v>76</v>
      </c>
      <c r="C84" s="12" t="s">
        <v>15</v>
      </c>
      <c r="D84" s="44">
        <v>48</v>
      </c>
      <c r="E84" s="8"/>
      <c r="F84" s="8"/>
    </row>
    <row r="85" spans="1:6" x14ac:dyDescent="0.2">
      <c r="A85" s="11">
        <v>8</v>
      </c>
      <c r="B85" s="128"/>
      <c r="C85" s="12" t="s">
        <v>16</v>
      </c>
      <c r="D85" s="44">
        <v>48</v>
      </c>
      <c r="E85" s="8"/>
      <c r="F85" s="8"/>
    </row>
    <row r="86" spans="1:6" x14ac:dyDescent="0.2">
      <c r="A86" s="11">
        <v>9</v>
      </c>
      <c r="B86" s="128"/>
      <c r="C86" s="12" t="s">
        <v>17</v>
      </c>
      <c r="D86" s="44">
        <v>48</v>
      </c>
      <c r="E86" s="8"/>
      <c r="F86" s="8"/>
    </row>
    <row r="87" spans="1:6" x14ac:dyDescent="0.2">
      <c r="A87" s="11">
        <v>10</v>
      </c>
      <c r="B87" s="128"/>
      <c r="C87" s="12" t="s">
        <v>18</v>
      </c>
      <c r="D87" s="44">
        <v>48</v>
      </c>
      <c r="E87" s="8"/>
      <c r="F87" s="8"/>
    </row>
    <row r="88" spans="1:6" x14ac:dyDescent="0.2">
      <c r="A88" s="11">
        <v>11</v>
      </c>
      <c r="B88" s="128"/>
      <c r="C88" s="12" t="s">
        <v>19</v>
      </c>
      <c r="D88" s="44">
        <v>48</v>
      </c>
      <c r="E88" s="9"/>
      <c r="F88" s="8"/>
    </row>
    <row r="89" spans="1:6" x14ac:dyDescent="0.2">
      <c r="A89" s="11">
        <v>12</v>
      </c>
      <c r="B89" s="128"/>
      <c r="C89" s="12" t="s">
        <v>20</v>
      </c>
      <c r="D89" s="44">
        <v>48</v>
      </c>
      <c r="E89" s="8"/>
      <c r="F89" s="8"/>
    </row>
    <row r="90" spans="1:6" ht="12.75" customHeight="1" x14ac:dyDescent="0.2">
      <c r="A90" s="11">
        <v>13</v>
      </c>
      <c r="B90" s="128" t="s">
        <v>77</v>
      </c>
      <c r="C90" s="12" t="s">
        <v>15</v>
      </c>
      <c r="D90" s="44">
        <v>48</v>
      </c>
      <c r="E90" s="8"/>
      <c r="F90" s="8"/>
    </row>
    <row r="91" spans="1:6" x14ac:dyDescent="0.2">
      <c r="A91" s="11">
        <v>14</v>
      </c>
      <c r="B91" s="128"/>
      <c r="C91" s="12" t="s">
        <v>16</v>
      </c>
      <c r="D91" s="44">
        <v>48</v>
      </c>
      <c r="E91" s="8"/>
      <c r="F91" s="8"/>
    </row>
    <row r="92" spans="1:6" x14ac:dyDescent="0.2">
      <c r="A92" s="11">
        <v>15</v>
      </c>
      <c r="B92" s="128"/>
      <c r="C92" s="12" t="s">
        <v>17</v>
      </c>
      <c r="D92" s="44">
        <v>48</v>
      </c>
      <c r="E92" s="8"/>
      <c r="F92" s="8"/>
    </row>
    <row r="93" spans="1:6" x14ac:dyDescent="0.2">
      <c r="A93" s="11">
        <v>16</v>
      </c>
      <c r="B93" s="128"/>
      <c r="C93" s="12" t="s">
        <v>18</v>
      </c>
      <c r="D93" s="44">
        <v>48</v>
      </c>
      <c r="E93" s="8"/>
      <c r="F93" s="8"/>
    </row>
    <row r="94" spans="1:6" x14ac:dyDescent="0.2">
      <c r="A94" s="11">
        <v>17</v>
      </c>
      <c r="B94" s="128"/>
      <c r="C94" s="12" t="s">
        <v>19</v>
      </c>
      <c r="D94" s="44">
        <v>48</v>
      </c>
      <c r="E94" s="8"/>
      <c r="F94" s="8"/>
    </row>
    <row r="95" spans="1:6" x14ac:dyDescent="0.2">
      <c r="A95" s="11">
        <v>18</v>
      </c>
      <c r="B95" s="128"/>
      <c r="C95" s="12" t="s">
        <v>20</v>
      </c>
      <c r="D95" s="44">
        <v>48</v>
      </c>
      <c r="E95" s="8"/>
      <c r="F95" s="8"/>
    </row>
    <row r="96" spans="1:6" ht="12.75" customHeight="1" x14ac:dyDescent="0.2">
      <c r="A96" s="11">
        <v>19</v>
      </c>
      <c r="B96" s="128" t="s">
        <v>78</v>
      </c>
      <c r="C96" s="12" t="s">
        <v>15</v>
      </c>
      <c r="D96" s="44">
        <v>48</v>
      </c>
      <c r="E96" s="8"/>
      <c r="F96" s="8"/>
    </row>
    <row r="97" spans="1:7" x14ac:dyDescent="0.2">
      <c r="A97" s="11">
        <v>20</v>
      </c>
      <c r="B97" s="128"/>
      <c r="C97" s="12" t="s">
        <v>16</v>
      </c>
      <c r="D97" s="44">
        <v>48</v>
      </c>
      <c r="E97" s="8"/>
      <c r="F97" s="8"/>
    </row>
    <row r="98" spans="1:7" x14ac:dyDescent="0.2">
      <c r="A98" s="11">
        <v>21</v>
      </c>
      <c r="B98" s="128"/>
      <c r="C98" s="12" t="s">
        <v>17</v>
      </c>
      <c r="D98" s="44">
        <v>48</v>
      </c>
      <c r="E98" s="8"/>
      <c r="F98" s="8"/>
    </row>
    <row r="99" spans="1:7" x14ac:dyDescent="0.2">
      <c r="A99" s="11">
        <v>22</v>
      </c>
      <c r="B99" s="128"/>
      <c r="C99" s="12" t="s">
        <v>18</v>
      </c>
      <c r="D99" s="44">
        <v>48</v>
      </c>
      <c r="E99" s="8"/>
      <c r="F99" s="8"/>
    </row>
    <row r="100" spans="1:7" x14ac:dyDescent="0.2">
      <c r="A100" s="11">
        <v>23</v>
      </c>
      <c r="B100" s="128"/>
      <c r="C100" s="12" t="s">
        <v>19</v>
      </c>
      <c r="D100" s="44">
        <v>48</v>
      </c>
      <c r="E100" s="8"/>
      <c r="F100" s="8"/>
    </row>
    <row r="101" spans="1:7" x14ac:dyDescent="0.2">
      <c r="A101" s="11">
        <v>24</v>
      </c>
      <c r="B101" s="128"/>
      <c r="C101" s="12" t="s">
        <v>20</v>
      </c>
      <c r="D101" s="44">
        <v>48</v>
      </c>
      <c r="E101" s="8"/>
      <c r="F101" s="8"/>
    </row>
    <row r="102" spans="1:7" x14ac:dyDescent="0.2">
      <c r="A102" s="11"/>
      <c r="B102" s="18"/>
      <c r="C102" s="12"/>
      <c r="D102" s="44"/>
      <c r="E102" s="8"/>
      <c r="F102" s="95"/>
    </row>
    <row r="103" spans="1:7" x14ac:dyDescent="0.2">
      <c r="A103" s="11" t="s">
        <v>47</v>
      </c>
      <c r="B103" s="1" t="s">
        <v>79</v>
      </c>
      <c r="C103" s="12"/>
      <c r="D103" s="14"/>
      <c r="E103" s="14"/>
      <c r="F103" s="1"/>
      <c r="G103" s="57"/>
    </row>
    <row r="104" spans="1:7" ht="12.75" customHeight="1" x14ac:dyDescent="0.2">
      <c r="A104" s="11">
        <v>1</v>
      </c>
      <c r="B104" s="128" t="s">
        <v>75</v>
      </c>
      <c r="C104" s="12" t="s">
        <v>15</v>
      </c>
      <c r="D104" s="44">
        <f>12+7+11+10+20+2+17+12+6+9+9+9+7+5+6+3+4+1+2+11+2+6+3+3+5+16</f>
        <v>198</v>
      </c>
      <c r="E104" s="8"/>
      <c r="F104" s="8"/>
    </row>
    <row r="105" spans="1:7" x14ac:dyDescent="0.2">
      <c r="A105" s="11">
        <v>2</v>
      </c>
      <c r="B105" s="128"/>
      <c r="C105" s="12" t="s">
        <v>16</v>
      </c>
      <c r="D105" s="44">
        <f>3+4+4+4+3+3+3+3+1+20</f>
        <v>48</v>
      </c>
      <c r="E105" s="8"/>
      <c r="F105" s="8"/>
    </row>
    <row r="106" spans="1:7" x14ac:dyDescent="0.2">
      <c r="A106" s="11">
        <v>3</v>
      </c>
      <c r="B106" s="128"/>
      <c r="C106" s="12" t="s">
        <v>17</v>
      </c>
      <c r="D106" s="44">
        <v>36</v>
      </c>
      <c r="E106" s="8"/>
      <c r="F106" s="8"/>
    </row>
    <row r="107" spans="1:7" x14ac:dyDescent="0.2">
      <c r="A107" s="11">
        <v>4</v>
      </c>
      <c r="B107" s="128"/>
      <c r="C107" s="12" t="s">
        <v>18</v>
      </c>
      <c r="D107" s="44">
        <v>36</v>
      </c>
      <c r="E107" s="8"/>
      <c r="F107" s="8"/>
    </row>
    <row r="108" spans="1:7" x14ac:dyDescent="0.2">
      <c r="A108" s="11">
        <v>5</v>
      </c>
      <c r="B108" s="128"/>
      <c r="C108" s="12" t="s">
        <v>19</v>
      </c>
      <c r="D108" s="44">
        <v>36</v>
      </c>
      <c r="E108" s="8"/>
      <c r="F108" s="8"/>
    </row>
    <row r="109" spans="1:7" x14ac:dyDescent="0.2">
      <c r="A109" s="11">
        <v>6</v>
      </c>
      <c r="B109" s="128"/>
      <c r="C109" s="12" t="s">
        <v>20</v>
      </c>
      <c r="D109" s="44">
        <v>36</v>
      </c>
      <c r="E109" s="8"/>
      <c r="F109" s="8"/>
    </row>
    <row r="110" spans="1:7" ht="12.75" customHeight="1" x14ac:dyDescent="0.2">
      <c r="A110" s="11">
        <v>7</v>
      </c>
      <c r="B110" s="128" t="s">
        <v>76</v>
      </c>
      <c r="C110" s="12" t="s">
        <v>15</v>
      </c>
      <c r="D110" s="44">
        <v>36</v>
      </c>
      <c r="E110" s="8"/>
      <c r="F110" s="8"/>
    </row>
    <row r="111" spans="1:7" x14ac:dyDescent="0.2">
      <c r="A111" s="11">
        <v>8</v>
      </c>
      <c r="B111" s="128"/>
      <c r="C111" s="12" t="s">
        <v>16</v>
      </c>
      <c r="D111" s="44">
        <v>36</v>
      </c>
      <c r="E111" s="8"/>
      <c r="F111" s="8"/>
    </row>
    <row r="112" spans="1:7" x14ac:dyDescent="0.2">
      <c r="A112" s="11">
        <v>9</v>
      </c>
      <c r="B112" s="128"/>
      <c r="C112" s="12" t="s">
        <v>17</v>
      </c>
      <c r="D112" s="44">
        <v>36</v>
      </c>
      <c r="E112" s="8"/>
      <c r="F112" s="8"/>
    </row>
    <row r="113" spans="1:6" x14ac:dyDescent="0.2">
      <c r="A113" s="11">
        <v>10</v>
      </c>
      <c r="B113" s="128"/>
      <c r="C113" s="12" t="s">
        <v>18</v>
      </c>
      <c r="D113" s="44">
        <v>36</v>
      </c>
      <c r="E113" s="8"/>
      <c r="F113" s="8"/>
    </row>
    <row r="114" spans="1:6" x14ac:dyDescent="0.2">
      <c r="A114" s="11">
        <v>11</v>
      </c>
      <c r="B114" s="128"/>
      <c r="C114" s="12" t="s">
        <v>19</v>
      </c>
      <c r="D114" s="44">
        <v>36</v>
      </c>
      <c r="E114" s="9"/>
      <c r="F114" s="8"/>
    </row>
    <row r="115" spans="1:6" x14ac:dyDescent="0.2">
      <c r="A115" s="11">
        <v>12</v>
      </c>
      <c r="B115" s="128"/>
      <c r="C115" s="12" t="s">
        <v>20</v>
      </c>
      <c r="D115" s="44">
        <v>36</v>
      </c>
      <c r="E115" s="8"/>
      <c r="F115" s="8"/>
    </row>
    <row r="116" spans="1:6" ht="12.75" customHeight="1" x14ac:dyDescent="0.2">
      <c r="A116" s="11">
        <v>13</v>
      </c>
      <c r="B116" s="128" t="s">
        <v>77</v>
      </c>
      <c r="C116" s="12" t="s">
        <v>15</v>
      </c>
      <c r="D116" s="44">
        <v>36</v>
      </c>
      <c r="E116" s="8"/>
      <c r="F116" s="8"/>
    </row>
    <row r="117" spans="1:6" x14ac:dyDescent="0.2">
      <c r="A117" s="11">
        <v>14</v>
      </c>
      <c r="B117" s="128"/>
      <c r="C117" s="12" t="s">
        <v>16</v>
      </c>
      <c r="D117" s="44">
        <v>36</v>
      </c>
      <c r="E117" s="8"/>
      <c r="F117" s="8"/>
    </row>
    <row r="118" spans="1:6" x14ac:dyDescent="0.2">
      <c r="A118" s="11">
        <v>15</v>
      </c>
      <c r="B118" s="128"/>
      <c r="C118" s="12" t="s">
        <v>17</v>
      </c>
      <c r="D118" s="44">
        <v>36</v>
      </c>
      <c r="E118" s="8"/>
      <c r="F118" s="8"/>
    </row>
    <row r="119" spans="1:6" x14ac:dyDescent="0.2">
      <c r="A119" s="11">
        <v>16</v>
      </c>
      <c r="B119" s="128"/>
      <c r="C119" s="12" t="s">
        <v>18</v>
      </c>
      <c r="D119" s="44">
        <v>36</v>
      </c>
      <c r="E119" s="8"/>
      <c r="F119" s="8"/>
    </row>
    <row r="120" spans="1:6" x14ac:dyDescent="0.2">
      <c r="A120" s="11">
        <v>17</v>
      </c>
      <c r="B120" s="128"/>
      <c r="C120" s="12" t="s">
        <v>19</v>
      </c>
      <c r="D120" s="44">
        <v>36</v>
      </c>
      <c r="E120" s="8"/>
      <c r="F120" s="8"/>
    </row>
    <row r="121" spans="1:6" x14ac:dyDescent="0.2">
      <c r="A121" s="11">
        <v>18</v>
      </c>
      <c r="B121" s="128"/>
      <c r="C121" s="12" t="s">
        <v>20</v>
      </c>
      <c r="D121" s="44">
        <v>36</v>
      </c>
      <c r="E121" s="8"/>
      <c r="F121" s="8"/>
    </row>
    <row r="122" spans="1:6" ht="12.75" customHeight="1" x14ac:dyDescent="0.2">
      <c r="A122" s="11">
        <v>19</v>
      </c>
      <c r="B122" s="128" t="s">
        <v>46</v>
      </c>
      <c r="C122" s="12" t="s">
        <v>15</v>
      </c>
      <c r="D122" s="44">
        <v>36</v>
      </c>
      <c r="E122" s="8"/>
      <c r="F122" s="8"/>
    </row>
    <row r="123" spans="1:6" x14ac:dyDescent="0.2">
      <c r="A123" s="11">
        <v>20</v>
      </c>
      <c r="B123" s="128"/>
      <c r="C123" s="12" t="s">
        <v>16</v>
      </c>
      <c r="D123" s="44">
        <v>36</v>
      </c>
      <c r="E123" s="8"/>
      <c r="F123" s="8"/>
    </row>
    <row r="124" spans="1:6" x14ac:dyDescent="0.2">
      <c r="A124" s="11">
        <v>21</v>
      </c>
      <c r="B124" s="128"/>
      <c r="C124" s="12" t="s">
        <v>17</v>
      </c>
      <c r="D124" s="44">
        <v>36</v>
      </c>
      <c r="E124" s="8"/>
      <c r="F124" s="8"/>
    </row>
    <row r="125" spans="1:6" x14ac:dyDescent="0.2">
      <c r="A125" s="11">
        <v>22</v>
      </c>
      <c r="B125" s="128"/>
      <c r="C125" s="12" t="s">
        <v>18</v>
      </c>
      <c r="D125" s="44">
        <v>36</v>
      </c>
      <c r="E125" s="8"/>
      <c r="F125" s="8"/>
    </row>
    <row r="126" spans="1:6" x14ac:dyDescent="0.2">
      <c r="A126" s="11">
        <v>23</v>
      </c>
      <c r="B126" s="128"/>
      <c r="C126" s="12" t="s">
        <v>19</v>
      </c>
      <c r="D126" s="44">
        <v>36</v>
      </c>
      <c r="E126" s="8"/>
      <c r="F126" s="8"/>
    </row>
    <row r="127" spans="1:6" x14ac:dyDescent="0.2">
      <c r="A127" s="11">
        <v>24</v>
      </c>
      <c r="B127" s="128"/>
      <c r="C127" s="12" t="s">
        <v>20</v>
      </c>
      <c r="D127" s="44">
        <v>36</v>
      </c>
      <c r="E127" s="8"/>
      <c r="F127" s="8"/>
    </row>
    <row r="128" spans="1:6" x14ac:dyDescent="0.2">
      <c r="A128" s="11"/>
      <c r="B128" s="18"/>
      <c r="C128" s="12"/>
      <c r="D128" s="44"/>
      <c r="E128" s="8"/>
      <c r="F128" s="95"/>
    </row>
    <row r="129" spans="1:7" x14ac:dyDescent="0.2">
      <c r="A129" s="11" t="s">
        <v>48</v>
      </c>
      <c r="B129" s="1" t="s">
        <v>87</v>
      </c>
      <c r="C129" s="12"/>
      <c r="D129" s="14"/>
      <c r="E129" s="14"/>
      <c r="F129" s="1"/>
      <c r="G129" s="57"/>
    </row>
    <row r="130" spans="1:7" ht="12.75" customHeight="1" x14ac:dyDescent="0.2">
      <c r="A130" s="11">
        <v>1</v>
      </c>
      <c r="B130" s="128" t="s">
        <v>75</v>
      </c>
      <c r="C130" s="12" t="s">
        <v>15</v>
      </c>
      <c r="D130" s="44">
        <f>5+3+8+6+8+1+7+2+3+2+1+4+9+3+4+1+6+1+2+1+5+7</f>
        <v>89</v>
      </c>
      <c r="E130" s="8"/>
      <c r="F130" s="8"/>
    </row>
    <row r="131" spans="1:7" x14ac:dyDescent="0.2">
      <c r="A131" s="11">
        <v>2</v>
      </c>
      <c r="B131" s="128"/>
      <c r="C131" s="12" t="s">
        <v>16</v>
      </c>
      <c r="D131" s="44">
        <v>48</v>
      </c>
      <c r="E131" s="8"/>
      <c r="F131" s="8"/>
    </row>
    <row r="132" spans="1:7" x14ac:dyDescent="0.2">
      <c r="A132" s="11">
        <v>3</v>
      </c>
      <c r="B132" s="128"/>
      <c r="C132" s="12" t="s">
        <v>17</v>
      </c>
      <c r="D132" s="44">
        <v>48</v>
      </c>
      <c r="E132" s="8"/>
      <c r="F132" s="8"/>
    </row>
    <row r="133" spans="1:7" x14ac:dyDescent="0.2">
      <c r="A133" s="11">
        <v>4</v>
      </c>
      <c r="B133" s="128"/>
      <c r="C133" s="12" t="s">
        <v>18</v>
      </c>
      <c r="D133" s="44">
        <v>48</v>
      </c>
      <c r="E133" s="8"/>
      <c r="F133" s="8"/>
    </row>
    <row r="134" spans="1:7" x14ac:dyDescent="0.2">
      <c r="A134" s="11">
        <v>5</v>
      </c>
      <c r="B134" s="128"/>
      <c r="C134" s="12" t="s">
        <v>19</v>
      </c>
      <c r="D134" s="44">
        <v>48</v>
      </c>
      <c r="E134" s="8"/>
      <c r="F134" s="8"/>
    </row>
    <row r="135" spans="1:7" x14ac:dyDescent="0.2">
      <c r="A135" s="11">
        <v>6</v>
      </c>
      <c r="B135" s="128"/>
      <c r="C135" s="12" t="s">
        <v>20</v>
      </c>
      <c r="D135" s="44">
        <v>48</v>
      </c>
      <c r="E135" s="8"/>
      <c r="F135" s="8"/>
    </row>
    <row r="136" spans="1:7" ht="12.75" customHeight="1" x14ac:dyDescent="0.2">
      <c r="A136" s="11">
        <v>7</v>
      </c>
      <c r="B136" s="128" t="s">
        <v>76</v>
      </c>
      <c r="C136" s="12" t="s">
        <v>15</v>
      </c>
      <c r="D136" s="44">
        <v>48</v>
      </c>
      <c r="E136" s="8"/>
      <c r="F136" s="8"/>
    </row>
    <row r="137" spans="1:7" x14ac:dyDescent="0.2">
      <c r="A137" s="11">
        <v>8</v>
      </c>
      <c r="B137" s="128"/>
      <c r="C137" s="12" t="s">
        <v>16</v>
      </c>
      <c r="D137" s="44">
        <v>48</v>
      </c>
      <c r="E137" s="8"/>
      <c r="F137" s="8"/>
    </row>
    <row r="138" spans="1:7" x14ac:dyDescent="0.2">
      <c r="A138" s="11">
        <v>9</v>
      </c>
      <c r="B138" s="128"/>
      <c r="C138" s="12" t="s">
        <v>17</v>
      </c>
      <c r="D138" s="44">
        <v>48</v>
      </c>
      <c r="E138" s="8"/>
      <c r="F138" s="8"/>
    </row>
    <row r="139" spans="1:7" x14ac:dyDescent="0.2">
      <c r="A139" s="11">
        <v>10</v>
      </c>
      <c r="B139" s="128"/>
      <c r="C139" s="12" t="s">
        <v>18</v>
      </c>
      <c r="D139" s="44">
        <v>48</v>
      </c>
      <c r="E139" s="8"/>
      <c r="F139" s="8"/>
    </row>
    <row r="140" spans="1:7" x14ac:dyDescent="0.2">
      <c r="A140" s="11">
        <v>11</v>
      </c>
      <c r="B140" s="128"/>
      <c r="C140" s="12" t="s">
        <v>19</v>
      </c>
      <c r="D140" s="44">
        <v>48</v>
      </c>
      <c r="E140" s="9"/>
      <c r="F140" s="8"/>
    </row>
    <row r="141" spans="1:7" x14ac:dyDescent="0.2">
      <c r="A141" s="11">
        <v>12</v>
      </c>
      <c r="B141" s="128"/>
      <c r="C141" s="12" t="s">
        <v>20</v>
      </c>
      <c r="D141" s="44">
        <v>48</v>
      </c>
      <c r="E141" s="8"/>
      <c r="F141" s="8"/>
    </row>
    <row r="142" spans="1:7" ht="12.75" customHeight="1" x14ac:dyDescent="0.2">
      <c r="A142" s="11">
        <v>13</v>
      </c>
      <c r="B142" s="128" t="s">
        <v>77</v>
      </c>
      <c r="C142" s="12" t="s">
        <v>15</v>
      </c>
      <c r="D142" s="44">
        <v>48</v>
      </c>
      <c r="E142" s="8"/>
      <c r="F142" s="8"/>
    </row>
    <row r="143" spans="1:7" x14ac:dyDescent="0.2">
      <c r="A143" s="11">
        <v>14</v>
      </c>
      <c r="B143" s="128"/>
      <c r="C143" s="12" t="s">
        <v>16</v>
      </c>
      <c r="D143" s="44">
        <v>48</v>
      </c>
      <c r="E143" s="8"/>
      <c r="F143" s="8"/>
    </row>
    <row r="144" spans="1:7" x14ac:dyDescent="0.2">
      <c r="A144" s="11">
        <v>15</v>
      </c>
      <c r="B144" s="128"/>
      <c r="C144" s="12" t="s">
        <v>17</v>
      </c>
      <c r="D144" s="44">
        <v>48</v>
      </c>
      <c r="E144" s="8"/>
      <c r="F144" s="8"/>
    </row>
    <row r="145" spans="1:7" x14ac:dyDescent="0.2">
      <c r="A145" s="11">
        <v>16</v>
      </c>
      <c r="B145" s="128"/>
      <c r="C145" s="12" t="s">
        <v>18</v>
      </c>
      <c r="D145" s="44">
        <v>48</v>
      </c>
      <c r="E145" s="8"/>
      <c r="F145" s="8"/>
    </row>
    <row r="146" spans="1:7" x14ac:dyDescent="0.2">
      <c r="A146" s="11">
        <v>17</v>
      </c>
      <c r="B146" s="128"/>
      <c r="C146" s="12" t="s">
        <v>19</v>
      </c>
      <c r="D146" s="44">
        <v>48</v>
      </c>
      <c r="E146" s="8"/>
      <c r="F146" s="8"/>
    </row>
    <row r="147" spans="1:7" x14ac:dyDescent="0.2">
      <c r="A147" s="11">
        <v>18</v>
      </c>
      <c r="B147" s="128"/>
      <c r="C147" s="12" t="s">
        <v>20</v>
      </c>
      <c r="D147" s="44">
        <v>48</v>
      </c>
      <c r="E147" s="8"/>
      <c r="F147" s="8"/>
    </row>
    <row r="148" spans="1:7" ht="12.75" customHeight="1" x14ac:dyDescent="0.2">
      <c r="A148" s="11">
        <v>19</v>
      </c>
      <c r="B148" s="128" t="s">
        <v>78</v>
      </c>
      <c r="C148" s="12" t="s">
        <v>15</v>
      </c>
      <c r="D148" s="44">
        <v>48</v>
      </c>
      <c r="E148" s="8"/>
      <c r="F148" s="8"/>
    </row>
    <row r="149" spans="1:7" x14ac:dyDescent="0.2">
      <c r="A149" s="11">
        <v>20</v>
      </c>
      <c r="B149" s="128"/>
      <c r="C149" s="12" t="s">
        <v>16</v>
      </c>
      <c r="D149" s="44">
        <v>48</v>
      </c>
      <c r="E149" s="8"/>
      <c r="F149" s="8"/>
    </row>
    <row r="150" spans="1:7" x14ac:dyDescent="0.2">
      <c r="A150" s="11">
        <v>21</v>
      </c>
      <c r="B150" s="128"/>
      <c r="C150" s="12" t="s">
        <v>17</v>
      </c>
      <c r="D150" s="44">
        <v>48</v>
      </c>
      <c r="E150" s="8"/>
      <c r="F150" s="8"/>
    </row>
    <row r="151" spans="1:7" x14ac:dyDescent="0.2">
      <c r="A151" s="11">
        <v>22</v>
      </c>
      <c r="B151" s="128"/>
      <c r="C151" s="12" t="s">
        <v>18</v>
      </c>
      <c r="D151" s="44">
        <v>48</v>
      </c>
      <c r="E151" s="8"/>
      <c r="F151" s="8"/>
    </row>
    <row r="152" spans="1:7" x14ac:dyDescent="0.2">
      <c r="A152" s="11">
        <v>23</v>
      </c>
      <c r="B152" s="128"/>
      <c r="C152" s="12" t="s">
        <v>19</v>
      </c>
      <c r="D152" s="44">
        <v>48</v>
      </c>
      <c r="E152" s="8"/>
      <c r="F152" s="8"/>
    </row>
    <row r="153" spans="1:7" x14ac:dyDescent="0.2">
      <c r="A153" s="11">
        <v>24</v>
      </c>
      <c r="B153" s="128"/>
      <c r="C153" s="12" t="s">
        <v>20</v>
      </c>
      <c r="D153" s="44">
        <v>48</v>
      </c>
      <c r="E153" s="8"/>
      <c r="F153" s="8"/>
    </row>
    <row r="154" spans="1:7" x14ac:dyDescent="0.2">
      <c r="A154" s="11"/>
      <c r="B154" s="35"/>
      <c r="C154" s="47"/>
      <c r="D154" s="73"/>
      <c r="E154" s="74"/>
      <c r="F154" s="96"/>
    </row>
    <row r="155" spans="1:7" x14ac:dyDescent="0.2">
      <c r="A155" s="11" t="s">
        <v>49</v>
      </c>
      <c r="B155" s="104" t="s">
        <v>73</v>
      </c>
      <c r="C155" s="105"/>
      <c r="D155" s="105"/>
      <c r="E155" s="105"/>
      <c r="F155" s="106"/>
    </row>
    <row r="156" spans="1:7" x14ac:dyDescent="0.2">
      <c r="A156" s="11" t="s">
        <v>50</v>
      </c>
      <c r="B156" s="1" t="s">
        <v>88</v>
      </c>
      <c r="C156" s="12"/>
      <c r="D156" s="14"/>
      <c r="E156" s="14"/>
      <c r="F156" s="1"/>
      <c r="G156" s="56"/>
    </row>
    <row r="157" spans="1:7" x14ac:dyDescent="0.2">
      <c r="A157" s="11"/>
      <c r="B157" s="30" t="s">
        <v>67</v>
      </c>
      <c r="C157" s="23" t="s">
        <v>66</v>
      </c>
      <c r="D157" s="44">
        <v>24</v>
      </c>
      <c r="E157" s="41"/>
      <c r="F157" s="76"/>
    </row>
    <row r="158" spans="1:7" x14ac:dyDescent="0.2">
      <c r="A158" s="11"/>
      <c r="B158" s="30" t="s">
        <v>68</v>
      </c>
      <c r="C158" s="23" t="s">
        <v>70</v>
      </c>
      <c r="D158" s="44">
        <v>24</v>
      </c>
      <c r="E158" s="41"/>
      <c r="F158" s="76"/>
    </row>
    <row r="159" spans="1:7" x14ac:dyDescent="0.2">
      <c r="A159" s="11"/>
      <c r="B159" s="30" t="s">
        <v>69</v>
      </c>
      <c r="C159" s="23" t="s">
        <v>71</v>
      </c>
      <c r="D159" s="44">
        <v>24</v>
      </c>
      <c r="E159" s="41"/>
      <c r="F159" s="76"/>
    </row>
    <row r="160" spans="1:7" x14ac:dyDescent="0.2">
      <c r="A160" s="11"/>
      <c r="B160" s="77"/>
      <c r="C160" s="70"/>
      <c r="D160" s="44"/>
      <c r="E160" s="41"/>
      <c r="F160" s="60"/>
    </row>
    <row r="161" spans="1:7" x14ac:dyDescent="0.2">
      <c r="A161" s="11" t="s">
        <v>51</v>
      </c>
      <c r="B161" s="1" t="s">
        <v>89</v>
      </c>
      <c r="C161" s="12"/>
      <c r="D161" s="14"/>
      <c r="E161" s="14"/>
      <c r="F161" s="1"/>
    </row>
    <row r="162" spans="1:7" x14ac:dyDescent="0.2">
      <c r="A162" s="11">
        <v>1</v>
      </c>
      <c r="B162" s="118" t="s">
        <v>52</v>
      </c>
      <c r="C162" s="23" t="s">
        <v>66</v>
      </c>
      <c r="D162" s="44">
        <v>24</v>
      </c>
      <c r="E162" s="41"/>
      <c r="F162" s="15"/>
    </row>
    <row r="163" spans="1:7" x14ac:dyDescent="0.2">
      <c r="A163" s="11">
        <v>2</v>
      </c>
      <c r="B163" s="118"/>
      <c r="C163" s="23" t="s">
        <v>70</v>
      </c>
      <c r="D163" s="44">
        <v>24</v>
      </c>
      <c r="E163" s="41"/>
      <c r="F163" s="15"/>
    </row>
    <row r="164" spans="1:7" x14ac:dyDescent="0.2">
      <c r="A164" s="11">
        <v>3</v>
      </c>
      <c r="B164" s="118"/>
      <c r="C164" s="23" t="s">
        <v>71</v>
      </c>
      <c r="D164" s="44">
        <v>24</v>
      </c>
      <c r="E164" s="41"/>
      <c r="F164" s="15"/>
    </row>
    <row r="165" spans="1:7" x14ac:dyDescent="0.2">
      <c r="A165" s="11"/>
      <c r="B165" s="27"/>
      <c r="C165" s="70"/>
      <c r="D165" s="73"/>
      <c r="E165" s="78"/>
      <c r="F165" s="75"/>
    </row>
    <row r="166" spans="1:7" ht="12.75" customHeight="1" x14ac:dyDescent="0.2">
      <c r="A166" s="11" t="s">
        <v>53</v>
      </c>
      <c r="B166" s="112" t="s">
        <v>90</v>
      </c>
      <c r="C166" s="113"/>
      <c r="D166" s="113"/>
      <c r="E166" s="113"/>
      <c r="F166" s="114"/>
      <c r="G166" s="17"/>
    </row>
    <row r="167" spans="1:7" ht="12.75" customHeight="1" x14ac:dyDescent="0.2">
      <c r="A167" s="11"/>
      <c r="B167" s="30" t="s">
        <v>67</v>
      </c>
      <c r="C167" s="23" t="s">
        <v>66</v>
      </c>
      <c r="D167" s="42">
        <f>48+152+280+360+340+407+304+502+324+347+444+431+364+331+337+444+420+90+280+305+334+620</f>
        <v>7464</v>
      </c>
      <c r="E167" s="40"/>
      <c r="F167" s="26"/>
    </row>
    <row r="168" spans="1:7" ht="12.75" customHeight="1" x14ac:dyDescent="0.2">
      <c r="A168" s="11"/>
      <c r="B168" s="30" t="s">
        <v>68</v>
      </c>
      <c r="C168" s="23" t="s">
        <v>70</v>
      </c>
      <c r="D168" s="42">
        <v>24</v>
      </c>
      <c r="E168" s="40"/>
      <c r="F168" s="26"/>
    </row>
    <row r="169" spans="1:7" ht="12.75" customHeight="1" x14ac:dyDescent="0.2">
      <c r="A169" s="11"/>
      <c r="B169" s="30" t="s">
        <v>69</v>
      </c>
      <c r="C169" s="23" t="s">
        <v>71</v>
      </c>
      <c r="D169" s="42">
        <v>24</v>
      </c>
      <c r="E169" s="40"/>
      <c r="F169" s="26"/>
    </row>
    <row r="170" spans="1:7" ht="12.75" customHeight="1" x14ac:dyDescent="0.2">
      <c r="A170" s="11"/>
      <c r="B170" s="77"/>
      <c r="C170" s="70"/>
      <c r="D170" s="42"/>
      <c r="E170" s="40"/>
      <c r="F170" s="79"/>
    </row>
    <row r="171" spans="1:7" ht="26.25" customHeight="1" x14ac:dyDescent="0.2">
      <c r="A171" s="11" t="s">
        <v>54</v>
      </c>
      <c r="B171" s="112" t="s">
        <v>91</v>
      </c>
      <c r="C171" s="113"/>
      <c r="D171" s="113"/>
      <c r="E171" s="114"/>
      <c r="F171" s="2"/>
    </row>
    <row r="172" spans="1:7" ht="12.75" customHeight="1" x14ac:dyDescent="0.2">
      <c r="A172" s="11"/>
      <c r="B172" s="30" t="s">
        <v>67</v>
      </c>
      <c r="C172" s="23" t="s">
        <v>66</v>
      </c>
      <c r="D172" s="42">
        <f>336+248+53</f>
        <v>637</v>
      </c>
      <c r="E172" s="40"/>
      <c r="F172" s="26"/>
    </row>
    <row r="173" spans="1:7" ht="12.75" customHeight="1" x14ac:dyDescent="0.2">
      <c r="A173" s="11"/>
      <c r="B173" s="30" t="s">
        <v>68</v>
      </c>
      <c r="C173" s="23" t="s">
        <v>70</v>
      </c>
      <c r="D173" s="42">
        <v>24</v>
      </c>
      <c r="E173" s="40"/>
      <c r="F173" s="26"/>
    </row>
    <row r="174" spans="1:7" ht="12.75" customHeight="1" x14ac:dyDescent="0.2">
      <c r="A174" s="11"/>
      <c r="B174" s="30" t="s">
        <v>69</v>
      </c>
      <c r="C174" s="23" t="s">
        <v>71</v>
      </c>
      <c r="D174" s="42">
        <v>24</v>
      </c>
      <c r="E174" s="40"/>
      <c r="F174" s="26"/>
    </row>
    <row r="175" spans="1:7" ht="12.75" customHeight="1" x14ac:dyDescent="0.2">
      <c r="A175" s="11"/>
      <c r="B175" s="77"/>
      <c r="C175" s="70"/>
      <c r="D175" s="42"/>
      <c r="E175" s="40"/>
      <c r="F175" s="79"/>
    </row>
    <row r="176" spans="1:7" ht="12.75" customHeight="1" x14ac:dyDescent="0.2">
      <c r="A176" s="11" t="s">
        <v>55</v>
      </c>
      <c r="B176" s="112" t="s">
        <v>92</v>
      </c>
      <c r="C176" s="113"/>
      <c r="D176" s="113"/>
      <c r="E176" s="113"/>
      <c r="F176" s="114"/>
    </row>
    <row r="177" spans="1:7" ht="12.75" customHeight="1" x14ac:dyDescent="0.2">
      <c r="A177" s="11"/>
      <c r="B177" s="30" t="s">
        <v>67</v>
      </c>
      <c r="C177" s="23" t="s">
        <v>66</v>
      </c>
      <c r="D177" s="42">
        <v>24</v>
      </c>
      <c r="E177" s="40"/>
      <c r="F177" s="26"/>
    </row>
    <row r="178" spans="1:7" ht="12.75" customHeight="1" x14ac:dyDescent="0.2">
      <c r="A178" s="11"/>
      <c r="B178" s="30" t="s">
        <v>68</v>
      </c>
      <c r="C178" s="23" t="s">
        <v>70</v>
      </c>
      <c r="D178" s="42">
        <v>24</v>
      </c>
      <c r="E178" s="40"/>
      <c r="F178" s="26"/>
    </row>
    <row r="179" spans="1:7" ht="12.75" customHeight="1" x14ac:dyDescent="0.2">
      <c r="A179" s="11"/>
      <c r="B179" s="30" t="s">
        <v>69</v>
      </c>
      <c r="C179" s="23" t="s">
        <v>71</v>
      </c>
      <c r="D179" s="42">
        <v>24</v>
      </c>
      <c r="E179" s="40"/>
      <c r="F179" s="26"/>
    </row>
    <row r="180" spans="1:7" ht="12.75" customHeight="1" x14ac:dyDescent="0.2">
      <c r="A180" s="11"/>
      <c r="B180" s="77"/>
      <c r="C180" s="70"/>
      <c r="D180" s="42"/>
      <c r="E180" s="40"/>
      <c r="F180" s="79"/>
    </row>
    <row r="181" spans="1:7" ht="24" customHeight="1" x14ac:dyDescent="0.2">
      <c r="A181" s="11" t="s">
        <v>56</v>
      </c>
      <c r="B181" s="112" t="s">
        <v>57</v>
      </c>
      <c r="C181" s="113"/>
      <c r="D181" s="113"/>
      <c r="E181" s="114"/>
      <c r="F181" s="2"/>
      <c r="G181" s="57"/>
    </row>
    <row r="182" spans="1:7" x14ac:dyDescent="0.2">
      <c r="A182" s="11">
        <v>1</v>
      </c>
      <c r="B182" s="128" t="s">
        <v>75</v>
      </c>
      <c r="C182" s="30" t="s">
        <v>80</v>
      </c>
      <c r="D182" s="59">
        <v>24</v>
      </c>
      <c r="E182" s="41"/>
      <c r="F182" s="8"/>
    </row>
    <row r="183" spans="1:7" x14ac:dyDescent="0.2">
      <c r="A183" s="11">
        <v>2</v>
      </c>
      <c r="B183" s="128"/>
      <c r="C183" s="30" t="s">
        <v>81</v>
      </c>
      <c r="D183" s="59">
        <v>24</v>
      </c>
      <c r="E183" s="41"/>
      <c r="F183" s="8"/>
    </row>
    <row r="184" spans="1:7" x14ac:dyDescent="0.2">
      <c r="A184" s="11">
        <v>3</v>
      </c>
      <c r="B184" s="128"/>
      <c r="C184" s="30" t="s">
        <v>82</v>
      </c>
      <c r="D184" s="59">
        <v>24</v>
      </c>
      <c r="E184" s="41"/>
      <c r="F184" s="8"/>
    </row>
    <row r="185" spans="1:7" x14ac:dyDescent="0.2">
      <c r="A185" s="11">
        <v>4</v>
      </c>
      <c r="B185" s="128"/>
      <c r="C185" s="12"/>
      <c r="D185" s="59">
        <v>24</v>
      </c>
      <c r="E185" s="41"/>
      <c r="F185" s="8"/>
    </row>
    <row r="186" spans="1:7" x14ac:dyDescent="0.2">
      <c r="A186" s="11">
        <v>7</v>
      </c>
      <c r="B186" s="128" t="s">
        <v>76</v>
      </c>
      <c r="C186" s="30" t="s">
        <v>80</v>
      </c>
      <c r="D186" s="59">
        <v>24</v>
      </c>
      <c r="E186" s="41"/>
      <c r="F186" s="8"/>
    </row>
    <row r="187" spans="1:7" x14ac:dyDescent="0.2">
      <c r="A187" s="11">
        <v>8</v>
      </c>
      <c r="B187" s="128"/>
      <c r="C187" s="30" t="s">
        <v>81</v>
      </c>
      <c r="D187" s="59">
        <v>24</v>
      </c>
      <c r="E187" s="50"/>
      <c r="F187" s="8"/>
    </row>
    <row r="188" spans="1:7" x14ac:dyDescent="0.2">
      <c r="A188" s="11">
        <v>9</v>
      </c>
      <c r="B188" s="128"/>
      <c r="C188" s="30" t="s">
        <v>82</v>
      </c>
      <c r="D188" s="59">
        <v>24</v>
      </c>
      <c r="E188" s="41"/>
      <c r="F188" s="8"/>
    </row>
    <row r="189" spans="1:7" x14ac:dyDescent="0.2">
      <c r="A189" s="11">
        <v>10</v>
      </c>
      <c r="B189" s="128"/>
      <c r="C189" s="12"/>
      <c r="D189" s="59">
        <v>24</v>
      </c>
      <c r="E189" s="41"/>
      <c r="F189" s="8"/>
    </row>
    <row r="190" spans="1:7" x14ac:dyDescent="0.2">
      <c r="A190" s="11">
        <v>13</v>
      </c>
      <c r="B190" s="128" t="s">
        <v>77</v>
      </c>
      <c r="C190" s="30" t="s">
        <v>80</v>
      </c>
      <c r="D190" s="59">
        <v>24</v>
      </c>
      <c r="E190" s="41"/>
      <c r="F190" s="8"/>
    </row>
    <row r="191" spans="1:7" x14ac:dyDescent="0.2">
      <c r="A191" s="11">
        <v>14</v>
      </c>
      <c r="B191" s="128"/>
      <c r="C191" s="30" t="s">
        <v>81</v>
      </c>
      <c r="D191" s="59">
        <v>24</v>
      </c>
      <c r="E191" s="50"/>
      <c r="F191" s="8"/>
    </row>
    <row r="192" spans="1:7" x14ac:dyDescent="0.2">
      <c r="A192" s="11">
        <v>15</v>
      </c>
      <c r="B192" s="128"/>
      <c r="C192" s="30" t="s">
        <v>82</v>
      </c>
      <c r="D192" s="59">
        <v>24</v>
      </c>
      <c r="E192" s="41"/>
      <c r="F192" s="8"/>
    </row>
    <row r="193" spans="1:7" x14ac:dyDescent="0.2">
      <c r="A193" s="11">
        <v>16</v>
      </c>
      <c r="B193" s="128"/>
      <c r="C193" s="47"/>
      <c r="D193" s="59">
        <v>24</v>
      </c>
      <c r="E193" s="49"/>
      <c r="F193" s="8"/>
    </row>
    <row r="194" spans="1:7" x14ac:dyDescent="0.2">
      <c r="A194" s="11">
        <v>19</v>
      </c>
      <c r="B194" s="128" t="s">
        <v>78</v>
      </c>
      <c r="C194" s="30" t="s">
        <v>80</v>
      </c>
      <c r="D194" s="59">
        <v>24</v>
      </c>
      <c r="E194" s="41"/>
      <c r="F194" s="8"/>
    </row>
    <row r="195" spans="1:7" x14ac:dyDescent="0.2">
      <c r="A195" s="11">
        <v>20</v>
      </c>
      <c r="B195" s="128"/>
      <c r="C195" s="30" t="s">
        <v>81</v>
      </c>
      <c r="D195" s="59">
        <v>24</v>
      </c>
      <c r="E195" s="50"/>
      <c r="F195" s="8"/>
    </row>
    <row r="196" spans="1:7" x14ac:dyDescent="0.2">
      <c r="A196" s="11">
        <v>21</v>
      </c>
      <c r="B196" s="128"/>
      <c r="C196" s="30" t="s">
        <v>82</v>
      </c>
      <c r="D196" s="59">
        <v>24</v>
      </c>
      <c r="E196" s="41"/>
      <c r="F196" s="8"/>
    </row>
    <row r="197" spans="1:7" x14ac:dyDescent="0.2">
      <c r="A197" s="11"/>
      <c r="B197" s="35"/>
      <c r="C197" s="47"/>
      <c r="D197" s="19"/>
      <c r="E197" s="48"/>
      <c r="F197" s="95"/>
    </row>
    <row r="198" spans="1:7" ht="12.75" customHeight="1" x14ac:dyDescent="0.2">
      <c r="A198" s="11" t="s">
        <v>58</v>
      </c>
      <c r="B198" s="115" t="s">
        <v>59</v>
      </c>
      <c r="C198" s="116"/>
      <c r="D198" s="116"/>
      <c r="E198" s="117"/>
      <c r="F198" s="2"/>
      <c r="G198" s="58"/>
    </row>
    <row r="199" spans="1:7" x14ac:dyDescent="0.2">
      <c r="A199" s="11">
        <v>1</v>
      </c>
      <c r="B199" s="118" t="s">
        <v>30</v>
      </c>
      <c r="C199" s="18" t="s">
        <v>31</v>
      </c>
      <c r="D199" s="44">
        <v>24</v>
      </c>
      <c r="E199" s="31"/>
      <c r="F199" s="53"/>
    </row>
    <row r="200" spans="1:7" x14ac:dyDescent="0.2">
      <c r="A200" s="11">
        <v>2</v>
      </c>
      <c r="B200" s="118"/>
      <c r="C200" s="12" t="s">
        <v>37</v>
      </c>
      <c r="D200" s="44">
        <v>24</v>
      </c>
      <c r="E200" s="32"/>
      <c r="F200" s="53"/>
    </row>
    <row r="201" spans="1:7" x14ac:dyDescent="0.2">
      <c r="A201" s="11">
        <v>3</v>
      </c>
      <c r="B201" s="118"/>
      <c r="C201" s="12" t="s">
        <v>33</v>
      </c>
      <c r="D201" s="44">
        <v>24</v>
      </c>
      <c r="E201" s="32"/>
      <c r="F201" s="53"/>
    </row>
    <row r="202" spans="1:7" x14ac:dyDescent="0.2">
      <c r="A202" s="11">
        <v>4</v>
      </c>
      <c r="B202" s="118"/>
      <c r="C202" s="12" t="s">
        <v>34</v>
      </c>
      <c r="D202" s="44">
        <v>24</v>
      </c>
      <c r="E202" s="32"/>
      <c r="F202" s="53"/>
    </row>
    <row r="203" spans="1:7" x14ac:dyDescent="0.2">
      <c r="A203" s="11">
        <v>5</v>
      </c>
      <c r="B203" s="118" t="s">
        <v>35</v>
      </c>
      <c r="C203" s="12" t="s">
        <v>31</v>
      </c>
      <c r="D203" s="44">
        <v>24</v>
      </c>
      <c r="E203" s="32"/>
      <c r="F203" s="53"/>
    </row>
    <row r="204" spans="1:7" x14ac:dyDescent="0.2">
      <c r="A204" s="11">
        <v>6</v>
      </c>
      <c r="B204" s="118"/>
      <c r="C204" s="12" t="s">
        <v>37</v>
      </c>
      <c r="D204" s="44">
        <v>24</v>
      </c>
      <c r="E204" s="31"/>
      <c r="F204" s="53"/>
    </row>
    <row r="205" spans="1:7" x14ac:dyDescent="0.2">
      <c r="A205" s="11">
        <v>7</v>
      </c>
      <c r="B205" s="118"/>
      <c r="C205" s="12" t="s">
        <v>33</v>
      </c>
      <c r="D205" s="44">
        <v>24</v>
      </c>
      <c r="E205" s="32"/>
      <c r="F205" s="53"/>
    </row>
    <row r="206" spans="1:7" x14ac:dyDescent="0.2">
      <c r="A206" s="11">
        <v>8</v>
      </c>
      <c r="B206" s="118"/>
      <c r="C206" s="12" t="s">
        <v>34</v>
      </c>
      <c r="D206" s="44">
        <v>24</v>
      </c>
      <c r="E206" s="32"/>
      <c r="F206" s="53"/>
    </row>
    <row r="207" spans="1:7" x14ac:dyDescent="0.2">
      <c r="A207" s="11"/>
      <c r="B207" s="27"/>
      <c r="C207" s="47"/>
      <c r="D207" s="80"/>
      <c r="E207" s="81"/>
      <c r="F207" s="82"/>
    </row>
    <row r="208" spans="1:7" ht="28.5" customHeight="1" x14ac:dyDescent="0.2">
      <c r="A208" s="11" t="s">
        <v>60</v>
      </c>
      <c r="B208" s="112" t="s">
        <v>93</v>
      </c>
      <c r="C208" s="113"/>
      <c r="D208" s="131"/>
      <c r="E208" s="132"/>
      <c r="F208" s="38"/>
      <c r="G208" s="58"/>
    </row>
    <row r="209" spans="1:8" ht="12.75" customHeight="1" x14ac:dyDescent="0.2">
      <c r="A209" s="11">
        <v>1</v>
      </c>
      <c r="B209" s="128" t="s">
        <v>30</v>
      </c>
      <c r="C209" s="35" t="s">
        <v>31</v>
      </c>
      <c r="D209" s="46">
        <v>24</v>
      </c>
      <c r="E209" s="31"/>
      <c r="F209" s="54"/>
    </row>
    <row r="210" spans="1:8" x14ac:dyDescent="0.2">
      <c r="A210" s="11">
        <v>2</v>
      </c>
      <c r="B210" s="128"/>
      <c r="C210" s="36" t="s">
        <v>37</v>
      </c>
      <c r="D210" s="46">
        <v>24</v>
      </c>
      <c r="E210" s="32"/>
      <c r="F210" s="54"/>
    </row>
    <row r="211" spans="1:8" x14ac:dyDescent="0.2">
      <c r="A211" s="11">
        <v>3</v>
      </c>
      <c r="B211" s="128"/>
      <c r="C211" s="36" t="s">
        <v>33</v>
      </c>
      <c r="D211" s="46">
        <v>24</v>
      </c>
      <c r="E211" s="32"/>
      <c r="F211" s="54"/>
    </row>
    <row r="212" spans="1:8" x14ac:dyDescent="0.2">
      <c r="A212" s="11">
        <v>4</v>
      </c>
      <c r="B212" s="128"/>
      <c r="C212" s="36" t="s">
        <v>34</v>
      </c>
      <c r="D212" s="46">
        <v>24</v>
      </c>
      <c r="E212" s="32"/>
      <c r="F212" s="54"/>
    </row>
    <row r="213" spans="1:8" x14ac:dyDescent="0.2">
      <c r="A213" s="11">
        <v>5</v>
      </c>
      <c r="B213" s="118" t="s">
        <v>35</v>
      </c>
      <c r="C213" s="36" t="s">
        <v>31</v>
      </c>
      <c r="D213" s="46">
        <v>24</v>
      </c>
      <c r="E213" s="32"/>
      <c r="F213" s="54"/>
    </row>
    <row r="214" spans="1:8" x14ac:dyDescent="0.2">
      <c r="A214" s="11">
        <v>6</v>
      </c>
      <c r="B214" s="118"/>
      <c r="C214" s="36" t="s">
        <v>37</v>
      </c>
      <c r="D214" s="46">
        <v>24</v>
      </c>
      <c r="E214" s="31"/>
      <c r="F214" s="54"/>
    </row>
    <row r="215" spans="1:8" x14ac:dyDescent="0.2">
      <c r="A215" s="11">
        <v>7</v>
      </c>
      <c r="B215" s="118"/>
      <c r="C215" s="36" t="s">
        <v>33</v>
      </c>
      <c r="D215" s="46">
        <v>24</v>
      </c>
      <c r="E215" s="32"/>
      <c r="F215" s="54"/>
    </row>
    <row r="216" spans="1:8" x14ac:dyDescent="0.2">
      <c r="A216" s="16">
        <v>8</v>
      </c>
      <c r="B216" s="126"/>
      <c r="C216" s="37" t="s">
        <v>34</v>
      </c>
      <c r="D216" s="46">
        <v>24</v>
      </c>
      <c r="E216" s="32"/>
      <c r="F216" s="54"/>
    </row>
    <row r="217" spans="1:8" x14ac:dyDescent="0.2">
      <c r="A217" s="83"/>
      <c r="B217" s="83"/>
      <c r="C217" s="70"/>
      <c r="D217" s="84"/>
      <c r="E217" s="85"/>
      <c r="F217" s="69"/>
    </row>
    <row r="218" spans="1:8" x14ac:dyDescent="0.2">
      <c r="A218" s="21" t="s">
        <v>61</v>
      </c>
      <c r="B218" s="107" t="s">
        <v>83</v>
      </c>
      <c r="C218" s="107"/>
      <c r="D218" s="108"/>
      <c r="E218" s="108"/>
      <c r="F218" s="39"/>
    </row>
    <row r="219" spans="1:8" ht="12.75" customHeight="1" x14ac:dyDescent="0.2">
      <c r="A219" s="23">
        <v>1</v>
      </c>
      <c r="B219" s="24"/>
      <c r="C219" s="23" t="s">
        <v>62</v>
      </c>
      <c r="D219" s="59">
        <v>24</v>
      </c>
      <c r="E219" s="24"/>
      <c r="F219" s="64"/>
    </row>
    <row r="220" spans="1:8" ht="12.75" customHeight="1" x14ac:dyDescent="0.2">
      <c r="A220" s="23"/>
      <c r="B220" s="24"/>
      <c r="C220" s="23"/>
      <c r="D220" s="59"/>
      <c r="E220" s="24"/>
      <c r="F220" s="52"/>
    </row>
    <row r="221" spans="1:8" x14ac:dyDescent="0.2">
      <c r="A221" s="21"/>
      <c r="B221" s="21"/>
      <c r="C221" s="23"/>
      <c r="D221" s="22"/>
      <c r="E221" s="24"/>
      <c r="F221" s="52"/>
    </row>
    <row r="222" spans="1:8" ht="12.75" customHeight="1" x14ac:dyDescent="0.2">
      <c r="A222" s="21" t="s">
        <v>63</v>
      </c>
      <c r="B222" s="109" t="s">
        <v>64</v>
      </c>
      <c r="C222" s="110"/>
      <c r="D222" s="110"/>
      <c r="E222" s="111"/>
      <c r="F222" s="88"/>
      <c r="G222" s="57"/>
    </row>
    <row r="223" spans="1:8" ht="25.5" customHeight="1" x14ac:dyDescent="0.2">
      <c r="A223" s="25">
        <v>1</v>
      </c>
      <c r="B223" s="102" t="s">
        <v>65</v>
      </c>
      <c r="C223" s="102"/>
      <c r="D223" s="101">
        <v>24</v>
      </c>
      <c r="E223" s="63"/>
      <c r="F223" s="89"/>
      <c r="H223" s="57"/>
    </row>
    <row r="224" spans="1:8" ht="29.25" customHeight="1" x14ac:dyDescent="0.2">
      <c r="A224" s="91"/>
      <c r="B224" s="86"/>
      <c r="D224" s="87"/>
      <c r="E224" s="61"/>
      <c r="F224" s="62"/>
    </row>
    <row r="225" spans="1:7" ht="29.25" customHeight="1" x14ac:dyDescent="0.2">
      <c r="A225" s="91"/>
      <c r="B225" s="86"/>
      <c r="D225" s="87"/>
      <c r="E225" s="100"/>
      <c r="F225" s="62"/>
    </row>
    <row r="226" spans="1:7" ht="29.25" customHeight="1" x14ac:dyDescent="0.2">
      <c r="A226" s="91"/>
      <c r="B226" s="86"/>
      <c r="D226" s="4"/>
      <c r="F226" s="3"/>
    </row>
    <row r="227" spans="1:7" ht="15" x14ac:dyDescent="0.2">
      <c r="A227" s="91"/>
      <c r="B227" s="43"/>
      <c r="D227" s="129"/>
      <c r="E227" s="129"/>
      <c r="F227" s="98"/>
      <c r="G227" s="51"/>
    </row>
    <row r="228" spans="1:7" x14ac:dyDescent="0.2">
      <c r="A228" s="91"/>
      <c r="B228" s="17"/>
      <c r="D228" s="92"/>
      <c r="F228" s="6"/>
    </row>
    <row r="229" spans="1:7" ht="15" x14ac:dyDescent="0.25">
      <c r="A229" s="91"/>
      <c r="B229" s="17"/>
      <c r="D229" s="130"/>
      <c r="E229" s="130"/>
      <c r="F229" s="97"/>
    </row>
    <row r="230" spans="1:7" ht="15.75" x14ac:dyDescent="0.2">
      <c r="A230" s="91"/>
      <c r="B230" s="17"/>
      <c r="D230" s="92"/>
      <c r="F230" s="5"/>
    </row>
    <row r="231" spans="1:7" ht="15.75" x14ac:dyDescent="0.2">
      <c r="A231" s="91"/>
      <c r="B231" s="17"/>
      <c r="D231" s="92"/>
      <c r="F231" s="7"/>
    </row>
    <row r="232" spans="1:7" ht="15.75" x14ac:dyDescent="0.2">
      <c r="A232" s="91"/>
      <c r="B232" s="51"/>
      <c r="D232" s="92"/>
      <c r="F232" s="5"/>
    </row>
    <row r="233" spans="1:7" x14ac:dyDescent="0.2">
      <c r="A233" s="91"/>
      <c r="B233" s="51"/>
      <c r="F233" s="57"/>
    </row>
  </sheetData>
  <sheetProtection selectLockedCells="1" selectUnlockedCells="1"/>
  <mergeCells count="59">
    <mergeCell ref="D227:E227"/>
    <mergeCell ref="D229:E229"/>
    <mergeCell ref="B155:F155"/>
    <mergeCell ref="B171:E171"/>
    <mergeCell ref="B162:B164"/>
    <mergeCell ref="B209:B212"/>
    <mergeCell ref="B213:B216"/>
    <mergeCell ref="B208:E208"/>
    <mergeCell ref="B199:B202"/>
    <mergeCell ref="B203:B206"/>
    <mergeCell ref="B190:B193"/>
    <mergeCell ref="B194:B196"/>
    <mergeCell ref="B122:B127"/>
    <mergeCell ref="B130:B135"/>
    <mergeCell ref="B136:B141"/>
    <mergeCell ref="B142:B147"/>
    <mergeCell ref="B148:B153"/>
    <mergeCell ref="B182:B185"/>
    <mergeCell ref="B186:B189"/>
    <mergeCell ref="B104:B109"/>
    <mergeCell ref="B110:B115"/>
    <mergeCell ref="B116:B121"/>
    <mergeCell ref="B78:B83"/>
    <mergeCell ref="B84:B89"/>
    <mergeCell ref="B90:B95"/>
    <mergeCell ref="B96:B101"/>
    <mergeCell ref="B47:B50"/>
    <mergeCell ref="B31:F31"/>
    <mergeCell ref="B36:F36"/>
    <mergeCell ref="B71:B74"/>
    <mergeCell ref="B51:B54"/>
    <mergeCell ref="B61:B64"/>
    <mergeCell ref="B56:E56"/>
    <mergeCell ref="B57:B60"/>
    <mergeCell ref="B26:F26"/>
    <mergeCell ref="B21:F21"/>
    <mergeCell ref="B11:F11"/>
    <mergeCell ref="B16:F16"/>
    <mergeCell ref="B37:B40"/>
    <mergeCell ref="B41:B45"/>
    <mergeCell ref="B5:F5"/>
    <mergeCell ref="B6:F6"/>
    <mergeCell ref="A1:F1"/>
    <mergeCell ref="A2:A3"/>
    <mergeCell ref="B2:B3"/>
    <mergeCell ref="C2:C3"/>
    <mergeCell ref="D2:D3"/>
    <mergeCell ref="E2:E3"/>
    <mergeCell ref="F2:F3"/>
    <mergeCell ref="B223:C223"/>
    <mergeCell ref="B46:E46"/>
    <mergeCell ref="B76:E76"/>
    <mergeCell ref="B218:E218"/>
    <mergeCell ref="B222:E222"/>
    <mergeCell ref="B181:E181"/>
    <mergeCell ref="B198:E198"/>
    <mergeCell ref="B166:F166"/>
    <mergeCell ref="B176:F176"/>
    <mergeCell ref="B67:B70"/>
  </mergeCells>
  <phoneticPr fontId="5" type="noConversion"/>
  <pageMargins left="0.62992125984251968" right="0.62992125984251968" top="1.6535433070866143" bottom="1.4166666666666667" header="0.51181102362204722" footer="0.51181102362204722"/>
  <pageSetup paperSize="9" firstPageNumber="0" orientation="portrait" horizontalDpi="300" verticalDpi="300" r:id="rId1"/>
  <headerFooter alignWithMargins="0">
    <oddHeader>&amp;C&amp;12Świadczenie usług pocztowych dla Starostwa Powiatowego w Wejherowie 
ZP.272.8.2020 RZP 328&amp;"Arial,Pogrubiony"
FORMULARZ CENOWY&amp;14 
&amp;"Arial,Normalny"&amp;11Załącznik nr 4</oddHeader>
    <oddFooter xml:space="preserve">&amp;R..............……………………………………
podpis wykonawcy lub osoby uprawnionej 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Styn</dc:creator>
  <cp:lastModifiedBy>Iwona Styn</cp:lastModifiedBy>
  <cp:lastPrinted>2020-09-14T10:40:43Z</cp:lastPrinted>
  <dcterms:created xsi:type="dcterms:W3CDTF">2020-09-08T06:15:10Z</dcterms:created>
  <dcterms:modified xsi:type="dcterms:W3CDTF">2020-09-14T10:48:09Z</dcterms:modified>
</cp:coreProperties>
</file>